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8535" windowHeight="7545" activeTab="1"/>
  </bookViews>
  <sheets>
    <sheet name="2021年一般公共预算收支决算表" sheetId="5" r:id="rId1"/>
    <sheet name="2021年政府性基金预算收支决算表" sheetId="2" r:id="rId2"/>
    <sheet name="2022年上半年财政收入执行情况表" sheetId="3" r:id="rId3"/>
    <sheet name="2022年上半年财政支出执行情况表" sheetId="4" r:id="rId4"/>
  </sheets>
  <calcPr calcId="124519"/>
</workbook>
</file>

<file path=xl/calcChain.xml><?xml version="1.0" encoding="utf-8"?>
<calcChain xmlns="http://schemas.openxmlformats.org/spreadsheetml/2006/main">
  <c r="C24" i="2"/>
  <c r="I28" i="3"/>
  <c r="G7"/>
  <c r="H6"/>
  <c r="H7"/>
  <c r="H8"/>
  <c r="H5"/>
  <c r="F7"/>
  <c r="D6"/>
  <c r="D5" s="1"/>
  <c r="D7"/>
  <c r="I5"/>
  <c r="L16" i="2"/>
  <c r="L15"/>
  <c r="L12"/>
  <c r="L10"/>
  <c r="L9"/>
  <c r="K16"/>
  <c r="K15"/>
  <c r="K12"/>
  <c r="K10"/>
  <c r="K9"/>
  <c r="C5" i="4"/>
  <c r="F5" s="1"/>
  <c r="B30"/>
  <c r="B5"/>
  <c r="B5" i="3"/>
  <c r="B6"/>
  <c r="E28"/>
  <c r="E21"/>
  <c r="E18"/>
  <c r="E7"/>
  <c r="J24" i="2"/>
  <c r="J19"/>
  <c r="D24"/>
  <c r="D19"/>
  <c r="E27" i="5"/>
  <c r="B7"/>
  <c r="C22"/>
  <c r="L8"/>
  <c r="C7"/>
  <c r="F7" s="1"/>
  <c r="J37"/>
  <c r="J29"/>
  <c r="D22"/>
  <c r="D29" s="1"/>
  <c r="D37" s="1"/>
  <c r="D19"/>
  <c r="D8"/>
  <c r="B8"/>
  <c r="C19"/>
  <c r="C8"/>
  <c r="B22"/>
  <c r="L28"/>
  <c r="K28"/>
  <c r="L27"/>
  <c r="K27"/>
  <c r="L25"/>
  <c r="K25"/>
  <c r="L24"/>
  <c r="K24"/>
  <c r="L23"/>
  <c r="K23"/>
  <c r="L22"/>
  <c r="K22"/>
  <c r="L21"/>
  <c r="K21"/>
  <c r="L20"/>
  <c r="K20"/>
  <c r="F27"/>
  <c r="F26"/>
  <c r="E26"/>
  <c r="F25"/>
  <c r="E25"/>
  <c r="F24"/>
  <c r="E24"/>
  <c r="F23"/>
  <c r="E23"/>
  <c r="F21"/>
  <c r="E21"/>
  <c r="F20"/>
  <c r="E20"/>
  <c r="B19"/>
  <c r="F18"/>
  <c r="E18"/>
  <c r="F17"/>
  <c r="E17"/>
  <c r="F16"/>
  <c r="E16"/>
  <c r="F15"/>
  <c r="E15"/>
  <c r="F14"/>
  <c r="E14"/>
  <c r="F13"/>
  <c r="E13"/>
  <c r="F12"/>
  <c r="E12"/>
  <c r="F11"/>
  <c r="E11"/>
  <c r="F10"/>
  <c r="E10"/>
  <c r="F20" i="4"/>
  <c r="F10" i="2"/>
  <c r="E10"/>
  <c r="F9"/>
  <c r="E9"/>
  <c r="H19"/>
  <c r="E6" i="4"/>
  <c r="F6"/>
  <c r="F7"/>
  <c r="E8"/>
  <c r="F8"/>
  <c r="E9"/>
  <c r="F9"/>
  <c r="E10"/>
  <c r="F10"/>
  <c r="E11"/>
  <c r="F11"/>
  <c r="E12"/>
  <c r="F12"/>
  <c r="E13"/>
  <c r="F13"/>
  <c r="E14"/>
  <c r="F14"/>
  <c r="E15"/>
  <c r="F15"/>
  <c r="E16"/>
  <c r="F16"/>
  <c r="E17"/>
  <c r="F17"/>
  <c r="F18"/>
  <c r="E19"/>
  <c r="F19"/>
  <c r="E21"/>
  <c r="F21"/>
  <c r="E22"/>
  <c r="F22"/>
  <c r="F23"/>
  <c r="E24"/>
  <c r="F24"/>
  <c r="E26"/>
  <c r="F26"/>
  <c r="E27"/>
  <c r="F27"/>
  <c r="E28"/>
  <c r="F28"/>
  <c r="C21" i="3"/>
  <c r="I21" s="1"/>
  <c r="B21"/>
  <c r="C18"/>
  <c r="I18" s="1"/>
  <c r="B18"/>
  <c r="C7"/>
  <c r="I7" s="1"/>
  <c r="B7"/>
  <c r="G8"/>
  <c r="I8"/>
  <c r="G9"/>
  <c r="I9"/>
  <c r="G10"/>
  <c r="I10"/>
  <c r="G11"/>
  <c r="I11"/>
  <c r="G12"/>
  <c r="I12"/>
  <c r="G13"/>
  <c r="I13"/>
  <c r="G14"/>
  <c r="I14"/>
  <c r="G15"/>
  <c r="I15"/>
  <c r="G16"/>
  <c r="I16"/>
  <c r="G17"/>
  <c r="I17"/>
  <c r="G19"/>
  <c r="I19"/>
  <c r="G20"/>
  <c r="I20"/>
  <c r="G22"/>
  <c r="I22"/>
  <c r="G23"/>
  <c r="I23"/>
  <c r="G24"/>
  <c r="I24"/>
  <c r="G25"/>
  <c r="I25"/>
  <c r="G26"/>
  <c r="I26"/>
  <c r="G27"/>
  <c r="I27"/>
  <c r="K11" i="2"/>
  <c r="L11"/>
  <c r="F8"/>
  <c r="E8"/>
  <c r="C19"/>
  <c r="B19"/>
  <c r="I19"/>
  <c r="I24" s="1"/>
  <c r="L9" i="5"/>
  <c r="L10"/>
  <c r="L11"/>
  <c r="L12"/>
  <c r="L13"/>
  <c r="L14"/>
  <c r="L15"/>
  <c r="L16"/>
  <c r="L17"/>
  <c r="L18"/>
  <c r="L19"/>
  <c r="K8"/>
  <c r="K9"/>
  <c r="K10"/>
  <c r="K11"/>
  <c r="K12"/>
  <c r="K13"/>
  <c r="K14"/>
  <c r="K15"/>
  <c r="K16"/>
  <c r="K17"/>
  <c r="K18"/>
  <c r="K19"/>
  <c r="H29"/>
  <c r="F9"/>
  <c r="E9"/>
  <c r="C30" i="4" l="1"/>
  <c r="F30" s="1"/>
  <c r="E5"/>
  <c r="G21" i="3"/>
  <c r="G18"/>
  <c r="C6"/>
  <c r="B28"/>
  <c r="B29" i="5"/>
  <c r="E7"/>
  <c r="E8"/>
  <c r="F8"/>
  <c r="F19"/>
  <c r="E19"/>
  <c r="E19" i="2"/>
  <c r="F19"/>
  <c r="L19"/>
  <c r="K19"/>
  <c r="E30" i="4" l="1"/>
  <c r="G6" i="3"/>
  <c r="I6"/>
  <c r="C5"/>
  <c r="G5" s="1"/>
  <c r="L7" i="5"/>
  <c r="I29"/>
  <c r="K7"/>
  <c r="C28" i="3" l="1"/>
  <c r="I37" i="5"/>
  <c r="L29"/>
  <c r="K29"/>
  <c r="F22"/>
  <c r="E22"/>
  <c r="C29"/>
  <c r="C37" s="1"/>
  <c r="F29" l="1"/>
  <c r="E29"/>
</calcChain>
</file>

<file path=xl/sharedStrings.xml><?xml version="1.0" encoding="utf-8"?>
<sst xmlns="http://schemas.openxmlformats.org/spreadsheetml/2006/main" count="283" uniqueCount="173">
  <si>
    <t>单位：万元</t>
  </si>
  <si>
    <t>收入</t>
  </si>
  <si>
    <t>支出</t>
  </si>
  <si>
    <t>项目</t>
  </si>
  <si>
    <t>调整</t>
  </si>
  <si>
    <t>预算数</t>
  </si>
  <si>
    <t>决算数</t>
  </si>
  <si>
    <t>与上年同比＋－％</t>
  </si>
  <si>
    <t>调整预算数</t>
  </si>
  <si>
    <t>占调整</t>
  </si>
  <si>
    <t>预算％</t>
  </si>
  <si>
    <t>一、税收收入</t>
  </si>
  <si>
    <t>一、一般公共服务支出</t>
  </si>
  <si>
    <t>工商税收</t>
  </si>
  <si>
    <t>二、国防支出</t>
  </si>
  <si>
    <t>三、公共安全支出</t>
  </si>
  <si>
    <t>四、教育支出</t>
  </si>
  <si>
    <t>五、科学技术支出</t>
  </si>
  <si>
    <t>七、社会保障和就业支出</t>
  </si>
  <si>
    <t>八、卫生健康支出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</si>
  <si>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</si>
  <si>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</si>
  <si>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</si>
  <si>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</si>
  <si>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</si>
  <si>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</si>
  <si>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</si>
  <si>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二、非税收入</t>
  </si>
  <si>
    <t>十八、住房保障支出</t>
  </si>
  <si>
    <t>十九、粮油物资储备支出</t>
  </si>
  <si>
    <t>二十、灾害防治及应急管理支出</t>
  </si>
  <si>
    <t>二十一、预备费</t>
  </si>
  <si>
    <t>二十二、其他支出</t>
  </si>
  <si>
    <t>二十三、债务付息支出</t>
  </si>
  <si>
    <t>一般公共预算收入小计</t>
  </si>
  <si>
    <t>一般公共预算支出小计</t>
  </si>
  <si>
    <t>上级补助收入</t>
  </si>
  <si>
    <t>※</t>
  </si>
  <si>
    <t>上解上级支出</t>
  </si>
  <si>
    <t>下级上解收入</t>
  </si>
  <si>
    <t>债务还本支出</t>
  </si>
  <si>
    <t>债务转贷收入</t>
  </si>
  <si>
    <t>增设预算周转金</t>
  </si>
  <si>
    <t>上年结余</t>
  </si>
  <si>
    <t>安排预算稳定调节基金</t>
  </si>
  <si>
    <t>调入预算稳定调节基金</t>
  </si>
  <si>
    <t>累计结余</t>
  </si>
  <si>
    <t>调入资金</t>
  </si>
  <si>
    <t>减：结转下年支出</t>
  </si>
  <si>
    <t>等：净结余</t>
  </si>
  <si>
    <t>一般公共预算收入总计</t>
  </si>
  <si>
    <t>一般公共预算支出总计</t>
  </si>
  <si>
    <t>与上年比+－％</t>
  </si>
  <si>
    <t>占调整预算％</t>
  </si>
  <si>
    <t>与上年比＋－％</t>
  </si>
  <si>
    <t>二、污水处理费收入</t>
  </si>
  <si>
    <t>四、社会保障和就业支出</t>
  </si>
  <si>
    <t>五、城乡社区支出</t>
  </si>
  <si>
    <t>六、农林水支出</t>
  </si>
  <si>
    <t>七、交通运输支出</t>
  </si>
  <si>
    <t>政府性基金收入小计</t>
  </si>
  <si>
    <t>政府性基金支出小计</t>
  </si>
  <si>
    <t>上年结余收入</t>
  </si>
  <si>
    <t>上解支出</t>
  </si>
  <si>
    <t>补助下级支出</t>
  </si>
  <si>
    <t>调出资金</t>
  </si>
  <si>
    <t>年终结余</t>
  </si>
  <si>
    <t>政府性基金收入总计</t>
  </si>
  <si>
    <t>政府性基金支出总计</t>
  </si>
  <si>
    <t>预算科目</t>
  </si>
  <si>
    <t>占预算%</t>
  </si>
  <si>
    <t>比上年+-%</t>
  </si>
  <si>
    <t>一般预算收入合计</t>
  </si>
  <si>
    <t>一、税收收入合计</t>
  </si>
  <si>
    <t>（一）工商税收</t>
  </si>
  <si>
    <t xml:space="preserve">           1、国内增值税</t>
  </si>
  <si>
    <t xml:space="preserve">           2、企业所得税</t>
  </si>
  <si>
    <t xml:space="preserve">           3、个人所得税</t>
  </si>
  <si>
    <t xml:space="preserve">           4、资源税</t>
  </si>
  <si>
    <t xml:space="preserve">           5、城建税</t>
  </si>
  <si>
    <t xml:space="preserve">           6、房产税</t>
  </si>
  <si>
    <t xml:space="preserve">           7、印花税</t>
  </si>
  <si>
    <t xml:space="preserve">           8、城镇土地使用税</t>
  </si>
  <si>
    <t xml:space="preserve">           9、土地增值税</t>
  </si>
  <si>
    <t xml:space="preserve">           10、车船税</t>
  </si>
  <si>
    <t>（二）耕地占用税和契税</t>
  </si>
  <si>
    <t xml:space="preserve">           1、耕地占用税</t>
  </si>
  <si>
    <t xml:space="preserve">           2、契税</t>
  </si>
  <si>
    <t>二、非税收入合计</t>
  </si>
  <si>
    <t xml:space="preserve">       1、行政事业性收费</t>
  </si>
  <si>
    <t xml:space="preserve">       2、罚没收入</t>
  </si>
  <si>
    <t xml:space="preserve">       3、专项收入</t>
  </si>
  <si>
    <t xml:space="preserve">       4、国有资源（资产）有偿使用及其他收入</t>
  </si>
  <si>
    <t xml:space="preserve">       5、政府住房基金收入</t>
  </si>
  <si>
    <t>政府性基金收入合计</t>
  </si>
  <si>
    <t>收入总计</t>
  </si>
  <si>
    <t>一般预算支出合计</t>
  </si>
  <si>
    <t>　1、一般公共服务支出</t>
  </si>
  <si>
    <t>　2、国防支出</t>
  </si>
  <si>
    <t>　3、公共安全支出</t>
  </si>
  <si>
    <t>　4、教育支出</t>
  </si>
  <si>
    <t>　5、科学技术支出</t>
  </si>
  <si>
    <t>　6、文化旅游体育与传媒支出</t>
  </si>
  <si>
    <t>　7、社会保障和就业支出</t>
  </si>
  <si>
    <t>　8、卫生健康支出</t>
  </si>
  <si>
    <t>　9、节能环保支出</t>
  </si>
  <si>
    <t>　10、城乡社区支出</t>
  </si>
  <si>
    <t>　11、农林水支出</t>
  </si>
  <si>
    <t>　12、交通运输支出</t>
  </si>
  <si>
    <t>　13、资源勘探工业信息等支出</t>
  </si>
  <si>
    <t>政府性基金支出合计</t>
  </si>
  <si>
    <t>支出总计</t>
  </si>
  <si>
    <t>2020年决算数</t>
    <phoneticPr fontId="8" type="noConversion"/>
  </si>
  <si>
    <t>2020年</t>
    <phoneticPr fontId="8" type="noConversion"/>
  </si>
  <si>
    <t>2021年上半年完成数</t>
    <phoneticPr fontId="8" type="noConversion"/>
  </si>
  <si>
    <t>六、文化旅游体育与传媒支出</t>
    <phoneticPr fontId="8" type="noConversion"/>
  </si>
  <si>
    <t>十七、自然资源海洋气象等支出</t>
    <phoneticPr fontId="8" type="noConversion"/>
  </si>
  <si>
    <t>调整预算数</t>
    <phoneticPr fontId="8" type="noConversion"/>
  </si>
  <si>
    <t>占调整预算％</t>
    <phoneticPr fontId="8" type="noConversion"/>
  </si>
  <si>
    <t>三、文化旅游体育与传媒支出</t>
    <phoneticPr fontId="8" type="noConversion"/>
  </si>
  <si>
    <t>八、资源勘探工业信息等支出</t>
    <phoneticPr fontId="8" type="noConversion"/>
  </si>
  <si>
    <t>九、其他支出</t>
    <phoneticPr fontId="8" type="noConversion"/>
  </si>
  <si>
    <t>十、抗疫特别国债安排的支出</t>
    <phoneticPr fontId="8" type="noConversion"/>
  </si>
  <si>
    <t>一、科学技术支出</t>
    <phoneticPr fontId="8" type="noConversion"/>
  </si>
  <si>
    <t>二、节能环保支出</t>
    <phoneticPr fontId="8" type="noConversion"/>
  </si>
  <si>
    <t>六、其他政府性基金收入</t>
    <phoneticPr fontId="8" type="noConversion"/>
  </si>
  <si>
    <t>一、国有土地收益基金收入</t>
    <phoneticPr fontId="8" type="noConversion"/>
  </si>
  <si>
    <t>三、国有土地使用权出让收入</t>
    <phoneticPr fontId="8" type="noConversion"/>
  </si>
  <si>
    <t>四、城市基础设施配套费收入</t>
    <phoneticPr fontId="8" type="noConversion"/>
  </si>
  <si>
    <t>五、农业土地开发资金收入</t>
    <phoneticPr fontId="8" type="noConversion"/>
  </si>
  <si>
    <t>　14、商业服务业等支出</t>
    <phoneticPr fontId="8" type="noConversion"/>
  </si>
  <si>
    <t xml:space="preserve">  15、金融支出</t>
    <phoneticPr fontId="8" type="noConversion"/>
  </si>
  <si>
    <t>　16、自然资源海洋气象等支出</t>
    <phoneticPr fontId="8" type="noConversion"/>
  </si>
  <si>
    <t xml:space="preserve">  17、住房保障支出</t>
    <phoneticPr fontId="8" type="noConversion"/>
  </si>
  <si>
    <t xml:space="preserve">  20、预备费</t>
    <phoneticPr fontId="8" type="noConversion"/>
  </si>
  <si>
    <t xml:space="preserve">  21、其他支出</t>
    <phoneticPr fontId="8" type="noConversion"/>
  </si>
  <si>
    <t xml:space="preserve">  22、债务付息支出</t>
    <phoneticPr fontId="8" type="noConversion"/>
  </si>
  <si>
    <t xml:space="preserve">  18、粮油物资储备支出</t>
    <phoneticPr fontId="8" type="noConversion"/>
  </si>
  <si>
    <t xml:space="preserve">  19、灾害防治及应急管理支出</t>
    <phoneticPr fontId="8" type="noConversion"/>
  </si>
  <si>
    <t xml:space="preserve">  1、增值税</t>
    <phoneticPr fontId="8" type="noConversion"/>
  </si>
  <si>
    <t>耕地占用税及契税</t>
    <phoneticPr fontId="8" type="noConversion"/>
  </si>
  <si>
    <t xml:space="preserve">  2、企业所得税</t>
    <phoneticPr fontId="8" type="noConversion"/>
  </si>
  <si>
    <t xml:space="preserve">  3、个人所得税</t>
    <phoneticPr fontId="8" type="noConversion"/>
  </si>
  <si>
    <t xml:space="preserve">  4、资源税</t>
    <phoneticPr fontId="8" type="noConversion"/>
  </si>
  <si>
    <t xml:space="preserve">  5、城市维护建设税</t>
    <phoneticPr fontId="8" type="noConversion"/>
  </si>
  <si>
    <t xml:space="preserve">  6、房产税</t>
    <phoneticPr fontId="8" type="noConversion"/>
  </si>
  <si>
    <t xml:space="preserve">  7、印花税</t>
    <phoneticPr fontId="8" type="noConversion"/>
  </si>
  <si>
    <t xml:space="preserve">  8、城镇土地使用税</t>
    <phoneticPr fontId="8" type="noConversion"/>
  </si>
  <si>
    <t xml:space="preserve">  9、土地增值税</t>
    <phoneticPr fontId="8" type="noConversion"/>
  </si>
  <si>
    <t xml:space="preserve">  10、车船税</t>
    <phoneticPr fontId="8" type="noConversion"/>
  </si>
  <si>
    <t xml:space="preserve">  11、耕地占用税</t>
    <phoneticPr fontId="8" type="noConversion"/>
  </si>
  <si>
    <t xml:space="preserve">  12、契税</t>
    <phoneticPr fontId="8" type="noConversion"/>
  </si>
  <si>
    <t>蓝田县2021年财政一般公共预算收支决算表</t>
    <phoneticPr fontId="8" type="noConversion"/>
  </si>
  <si>
    <t>2021年</t>
    <phoneticPr fontId="8" type="noConversion"/>
  </si>
  <si>
    <t>2021年决算数</t>
    <phoneticPr fontId="8" type="noConversion"/>
  </si>
  <si>
    <t>蓝田县2021年政府性基金预算收支决算表</t>
    <phoneticPr fontId="8" type="noConversion"/>
  </si>
  <si>
    <t>蓝田县2022年上半年财政收入执行情况表</t>
    <phoneticPr fontId="8" type="noConversion"/>
  </si>
  <si>
    <t xml:space="preserve"> 2022年预算数</t>
    <phoneticPr fontId="8" type="noConversion"/>
  </si>
  <si>
    <t>2022年上半年完成数</t>
    <phoneticPr fontId="8" type="noConversion"/>
  </si>
  <si>
    <t>蓝田县2022年上半年财政支出执行情况表</t>
    <phoneticPr fontId="8" type="noConversion"/>
  </si>
  <si>
    <t>2022年预算数</t>
    <phoneticPr fontId="8" type="noConversion"/>
  </si>
  <si>
    <t>国有资本经营支出合计</t>
    <phoneticPr fontId="8" type="noConversion"/>
  </si>
  <si>
    <t>调整预算数</t>
    <phoneticPr fontId="8" type="noConversion"/>
  </si>
  <si>
    <t>占调整预算％</t>
    <phoneticPr fontId="8" type="noConversion"/>
  </si>
  <si>
    <t>完成数</t>
    <phoneticPr fontId="8" type="noConversion"/>
  </si>
  <si>
    <t>增值税留抵退税</t>
    <phoneticPr fontId="8" type="noConversion"/>
  </si>
  <si>
    <t>剔除增值税留抵退税后增减</t>
    <phoneticPr fontId="8" type="noConversion"/>
  </si>
  <si>
    <t>债务转贷收入</t>
    <phoneticPr fontId="8" type="noConversion"/>
  </si>
  <si>
    <t xml:space="preserve">  1、专项收入</t>
    <phoneticPr fontId="8" type="noConversion"/>
  </si>
  <si>
    <t xml:space="preserve">  2、行政事业性收费收入</t>
    <phoneticPr fontId="8" type="noConversion"/>
  </si>
  <si>
    <t xml:space="preserve">  3、罚没收入</t>
    <phoneticPr fontId="8" type="noConversion"/>
  </si>
  <si>
    <t xml:space="preserve">  4、国有资源(资产)有偿使用收入</t>
    <phoneticPr fontId="8" type="noConversion"/>
  </si>
  <si>
    <t xml:space="preserve">  5、政府住房基金收入</t>
    <phoneticPr fontId="8" type="noConversion"/>
  </si>
</sst>
</file>

<file path=xl/styles.xml><?xml version="1.0" encoding="utf-8"?>
<styleSheet xmlns="http://schemas.openxmlformats.org/spreadsheetml/2006/main">
  <numFmts count="3">
    <numFmt numFmtId="176" formatCode="0.0_ "/>
    <numFmt numFmtId="177" formatCode="0.0_);[Red]\(0.0\)"/>
    <numFmt numFmtId="178" formatCode="0.00_ "/>
  </numFmts>
  <fonts count="25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sz val="18"/>
      <color theme="1"/>
      <name val="方正大标宋简体"/>
      <family val="3"/>
      <charset val="134"/>
    </font>
    <font>
      <b/>
      <sz val="9"/>
      <color rgb="FF000000"/>
      <name val="宋体"/>
      <family val="3"/>
      <charset val="134"/>
    </font>
    <font>
      <b/>
      <sz val="8"/>
      <color rgb="FF000000"/>
      <name val="宋体"/>
      <family val="3"/>
      <charset val="134"/>
    </font>
    <font>
      <sz val="8"/>
      <color rgb="FF000000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1"/>
      <color rgb="FF000000"/>
      <name val="黑体"/>
      <family val="3"/>
      <charset val="134"/>
    </font>
    <font>
      <b/>
      <sz val="10"/>
      <color rgb="FF000000"/>
      <name val="黑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黑体"/>
      <family val="3"/>
      <charset val="134"/>
    </font>
    <font>
      <sz val="9"/>
      <color rgb="FF000000"/>
      <name val="宋体"/>
      <family val="3"/>
      <charset val="134"/>
    </font>
    <font>
      <sz val="9"/>
      <color rgb="FFFF0000"/>
      <name val="宋体"/>
      <family val="3"/>
      <charset val="134"/>
    </font>
    <font>
      <sz val="9"/>
      <color theme="1"/>
      <name val="宋体"/>
      <family val="2"/>
      <charset val="134"/>
      <scheme val="minor"/>
    </font>
    <font>
      <sz val="9"/>
      <color rgb="FF000000"/>
      <name val="Times New Roman"/>
      <family val="1"/>
    </font>
    <font>
      <sz val="8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rgb="FF000000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000000"/>
      <name val="仿宋"/>
      <family val="3"/>
      <charset val="134"/>
    </font>
    <font>
      <sz val="11"/>
      <color rgb="FF000000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4">
    <xf numFmtId="0" fontId="0" fillId="0" borderId="0" xfId="0">
      <alignment vertical="center"/>
    </xf>
    <xf numFmtId="0" fontId="4" fillId="0" borderId="10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left" vertical="center"/>
    </xf>
    <xf numFmtId="0" fontId="11" fillId="0" borderId="10" xfId="0" applyFont="1" applyBorder="1" applyAlignment="1">
      <alignment horizontal="left" vertical="center"/>
    </xf>
    <xf numFmtId="0" fontId="11" fillId="0" borderId="10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/>
    </xf>
    <xf numFmtId="0" fontId="4" fillId="0" borderId="4" xfId="0" applyFont="1" applyBorder="1" applyAlignment="1">
      <alignment horizontal="center" vertical="center"/>
    </xf>
    <xf numFmtId="0" fontId="13" fillId="0" borderId="10" xfId="0" applyFont="1" applyBorder="1" applyAlignment="1">
      <alignment horizontal="left" vertical="center"/>
    </xf>
    <xf numFmtId="0" fontId="13" fillId="0" borderId="7" xfId="0" applyFont="1" applyBorder="1" applyAlignment="1">
      <alignment horizontal="right" vertical="center"/>
    </xf>
    <xf numFmtId="0" fontId="13" fillId="0" borderId="7" xfId="0" applyFont="1" applyBorder="1" applyAlignment="1">
      <alignment horizontal="left" vertical="center"/>
    </xf>
    <xf numFmtId="0" fontId="15" fillId="0" borderId="0" xfId="0" applyFont="1">
      <alignment vertical="center"/>
    </xf>
    <xf numFmtId="0" fontId="16" fillId="0" borderId="7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 wrapText="1"/>
    </xf>
    <xf numFmtId="176" fontId="16" fillId="0" borderId="7" xfId="0" applyNumberFormat="1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7" fillId="0" borderId="7" xfId="0" applyFont="1" applyBorder="1" applyAlignment="1">
      <alignment horizontal="left" vertical="center"/>
    </xf>
    <xf numFmtId="0" fontId="14" fillId="0" borderId="10" xfId="0" applyFont="1" applyBorder="1" applyAlignment="1">
      <alignment horizontal="left" vertical="center"/>
    </xf>
    <xf numFmtId="0" fontId="18" fillId="0" borderId="10" xfId="0" applyFont="1" applyBorder="1" applyAlignment="1">
      <alignment horizontal="left" vertical="center"/>
    </xf>
    <xf numFmtId="0" fontId="18" fillId="0" borderId="7" xfId="0" applyFont="1" applyBorder="1" applyAlignment="1">
      <alignment horizontal="left" vertical="center"/>
    </xf>
    <xf numFmtId="0" fontId="5" fillId="0" borderId="10" xfId="0" applyFont="1" applyBorder="1" applyAlignment="1">
      <alignment vertical="center"/>
    </xf>
    <xf numFmtId="0" fontId="19" fillId="0" borderId="7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 wrapText="1"/>
    </xf>
    <xf numFmtId="176" fontId="19" fillId="0" borderId="7" xfId="0" applyNumberFormat="1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/>
    </xf>
    <xf numFmtId="176" fontId="21" fillId="0" borderId="7" xfId="0" applyNumberFormat="1" applyFont="1" applyBorder="1" applyAlignment="1">
      <alignment horizontal="center" vertical="center"/>
    </xf>
    <xf numFmtId="176" fontId="20" fillId="0" borderId="7" xfId="0" applyNumberFormat="1" applyFont="1" applyBorder="1" applyAlignment="1">
      <alignment horizontal="center" vertical="center"/>
    </xf>
    <xf numFmtId="0" fontId="20" fillId="0" borderId="7" xfId="0" applyFont="1" applyBorder="1" applyAlignment="1">
      <alignment horizontal="center"/>
    </xf>
    <xf numFmtId="176" fontId="20" fillId="0" borderId="7" xfId="0" applyNumberFormat="1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/>
    </xf>
    <xf numFmtId="176" fontId="21" fillId="0" borderId="7" xfId="0" applyNumberFormat="1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/>
    </xf>
    <xf numFmtId="0" fontId="23" fillId="0" borderId="7" xfId="0" applyFont="1" applyBorder="1" applyAlignment="1">
      <alignment horizontal="center" vertical="center"/>
    </xf>
    <xf numFmtId="176" fontId="23" fillId="0" borderId="7" xfId="0" applyNumberFormat="1" applyFont="1" applyBorder="1" applyAlignment="1">
      <alignment horizontal="right" vertical="center" wrapText="1"/>
    </xf>
    <xf numFmtId="0" fontId="21" fillId="0" borderId="4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0" fillId="2" borderId="7" xfId="0" applyFont="1" applyFill="1" applyBorder="1" applyAlignment="1">
      <alignment horizontal="center" vertical="center"/>
    </xf>
    <xf numFmtId="0" fontId="24" fillId="0" borderId="7" xfId="0" applyFont="1" applyBorder="1" applyAlignment="1">
      <alignment horizontal="center" vertical="center"/>
    </xf>
    <xf numFmtId="177" fontId="4" fillId="0" borderId="9" xfId="0" applyNumberFormat="1" applyFont="1" applyBorder="1" applyAlignment="1">
      <alignment horizontal="center" vertical="center" wrapText="1"/>
    </xf>
    <xf numFmtId="177" fontId="4" fillId="0" borderId="7" xfId="0" applyNumberFormat="1" applyFont="1" applyBorder="1" applyAlignment="1">
      <alignment horizontal="center" vertical="center" wrapText="1"/>
    </xf>
    <xf numFmtId="177" fontId="20" fillId="0" borderId="7" xfId="0" applyNumberFormat="1" applyFont="1" applyBorder="1" applyAlignment="1">
      <alignment horizontal="center" vertical="center"/>
    </xf>
    <xf numFmtId="177" fontId="6" fillId="0" borderId="7" xfId="0" applyNumberFormat="1" applyFont="1" applyBorder="1" applyAlignment="1">
      <alignment horizontal="center" vertical="center"/>
    </xf>
    <xf numFmtId="177" fontId="6" fillId="0" borderId="4" xfId="0" applyNumberFormat="1" applyFont="1" applyBorder="1" applyAlignment="1">
      <alignment horizontal="center" vertical="center"/>
    </xf>
    <xf numFmtId="177" fontId="0" fillId="0" borderId="0" xfId="0" applyNumberFormat="1">
      <alignment vertical="center"/>
    </xf>
    <xf numFmtId="178" fontId="20" fillId="0" borderId="7" xfId="0" applyNumberFormat="1" applyFont="1" applyBorder="1" applyAlignment="1">
      <alignment horizontal="center" vertical="center" wrapText="1"/>
    </xf>
    <xf numFmtId="0" fontId="13" fillId="0" borderId="6" xfId="0" applyFont="1" applyBorder="1" applyAlignment="1">
      <alignment horizontal="left" vertical="center"/>
    </xf>
    <xf numFmtId="0" fontId="13" fillId="0" borderId="9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21" fillId="0" borderId="9" xfId="0" applyFont="1" applyBorder="1" applyAlignment="1">
      <alignment horizontal="center" vertical="center"/>
    </xf>
    <xf numFmtId="0" fontId="13" fillId="0" borderId="0" xfId="0" applyFont="1" applyFill="1" applyBorder="1" applyAlignment="1">
      <alignment horizontal="left" vertical="center"/>
    </xf>
    <xf numFmtId="0" fontId="3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1" fillId="0" borderId="13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9" fillId="0" borderId="11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3" fillId="0" borderId="0" xfId="0" applyFont="1" applyBorder="1" applyAlignment="1">
      <alignment horizontal="left" vertical="center"/>
    </xf>
    <xf numFmtId="0" fontId="3" fillId="0" borderId="20" xfId="0" applyFont="1" applyBorder="1" applyAlignment="1">
      <alignment horizontal="center" vertical="center"/>
    </xf>
    <xf numFmtId="0" fontId="21" fillId="0" borderId="21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7"/>
  <sheetViews>
    <sheetView zoomScale="125" zoomScaleNormal="125" workbookViewId="0">
      <selection activeCell="C14" sqref="C14"/>
    </sheetView>
  </sheetViews>
  <sheetFormatPr defaultRowHeight="13.5"/>
  <cols>
    <col min="1" max="1" width="21" customWidth="1"/>
    <col min="7" max="7" width="21.625" customWidth="1"/>
    <col min="11" max="11" width="10.125" style="59" customWidth="1"/>
  </cols>
  <sheetData>
    <row r="1" spans="1:12" ht="22.5">
      <c r="A1" s="76" t="s">
        <v>152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</row>
    <row r="2" spans="1:12" ht="14.25" thickBot="1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</row>
    <row r="3" spans="1:12" ht="12" customHeight="1" thickBot="1">
      <c r="A3" s="78" t="s">
        <v>1</v>
      </c>
      <c r="B3" s="79"/>
      <c r="C3" s="79"/>
      <c r="D3" s="79"/>
      <c r="E3" s="79"/>
      <c r="F3" s="80"/>
      <c r="G3" s="78" t="s">
        <v>2</v>
      </c>
      <c r="H3" s="79"/>
      <c r="I3" s="79"/>
      <c r="J3" s="79"/>
      <c r="K3" s="79"/>
      <c r="L3" s="80"/>
    </row>
    <row r="4" spans="1:12" ht="12" customHeight="1" thickBot="1">
      <c r="A4" s="72" t="s">
        <v>3</v>
      </c>
      <c r="B4" s="78" t="s">
        <v>153</v>
      </c>
      <c r="C4" s="80"/>
      <c r="D4" s="74" t="s">
        <v>112</v>
      </c>
      <c r="E4" s="78" t="s">
        <v>154</v>
      </c>
      <c r="F4" s="80"/>
      <c r="G4" s="72" t="s">
        <v>3</v>
      </c>
      <c r="H4" s="78" t="s">
        <v>153</v>
      </c>
      <c r="I4" s="80"/>
      <c r="J4" s="74" t="s">
        <v>112</v>
      </c>
      <c r="K4" s="78" t="s">
        <v>154</v>
      </c>
      <c r="L4" s="80"/>
    </row>
    <row r="5" spans="1:12" ht="9" customHeight="1">
      <c r="A5" s="81"/>
      <c r="B5" s="74" t="s">
        <v>162</v>
      </c>
      <c r="C5" s="72" t="s">
        <v>6</v>
      </c>
      <c r="D5" s="83"/>
      <c r="E5" s="74" t="s">
        <v>163</v>
      </c>
      <c r="F5" s="74" t="s">
        <v>7</v>
      </c>
      <c r="G5" s="81"/>
      <c r="H5" s="74" t="s">
        <v>8</v>
      </c>
      <c r="I5" s="72" t="s">
        <v>6</v>
      </c>
      <c r="J5" s="83"/>
      <c r="K5" s="54" t="s">
        <v>9</v>
      </c>
      <c r="L5" s="74" t="s">
        <v>7</v>
      </c>
    </row>
    <row r="6" spans="1:12" ht="12" customHeight="1" thickBot="1">
      <c r="A6" s="82"/>
      <c r="B6" s="84"/>
      <c r="C6" s="73"/>
      <c r="D6" s="75"/>
      <c r="E6" s="75"/>
      <c r="F6" s="75"/>
      <c r="G6" s="73"/>
      <c r="H6" s="75"/>
      <c r="I6" s="73"/>
      <c r="J6" s="75"/>
      <c r="K6" s="55" t="s">
        <v>10</v>
      </c>
      <c r="L6" s="75"/>
    </row>
    <row r="7" spans="1:12" ht="14.25" thickBot="1">
      <c r="A7" s="1" t="s">
        <v>11</v>
      </c>
      <c r="B7" s="39">
        <f>B8+B19</f>
        <v>33000</v>
      </c>
      <c r="C7" s="39">
        <f>C8+C19</f>
        <v>36097</v>
      </c>
      <c r="D7" s="39">
        <v>23007</v>
      </c>
      <c r="E7" s="40">
        <f>C7/B7*100</f>
        <v>109.38484848484849</v>
      </c>
      <c r="F7" s="40">
        <f>(C7-D7)/D7*100</f>
        <v>56.89572738731691</v>
      </c>
      <c r="G7" s="2" t="s">
        <v>12</v>
      </c>
      <c r="H7" s="39">
        <v>48779</v>
      </c>
      <c r="I7" s="39">
        <v>48771</v>
      </c>
      <c r="J7" s="39">
        <v>43753</v>
      </c>
      <c r="K7" s="56">
        <f>I7/H7*100</f>
        <v>99.983599499784745</v>
      </c>
      <c r="L7" s="41">
        <f>(I7-J7)/J7*100</f>
        <v>11.468927844947775</v>
      </c>
    </row>
    <row r="8" spans="1:12" ht="14.25" thickBot="1">
      <c r="A8" s="1" t="s">
        <v>13</v>
      </c>
      <c r="B8" s="39">
        <f t="shared" ref="B8:C8" si="0">SUM(B9:B18)</f>
        <v>25078</v>
      </c>
      <c r="C8" s="39">
        <f t="shared" si="0"/>
        <v>27438</v>
      </c>
      <c r="D8" s="39">
        <f t="shared" ref="D8" si="1">SUM(D9:D18)</f>
        <v>19263</v>
      </c>
      <c r="E8" s="40">
        <f t="shared" ref="E8:E29" si="2">C8/B8*100</f>
        <v>109.41063880692241</v>
      </c>
      <c r="F8" s="40">
        <f t="shared" ref="F8:F29" si="3">(C8-D8)/D8*100</f>
        <v>42.43887244977418</v>
      </c>
      <c r="G8" s="2" t="s">
        <v>14</v>
      </c>
      <c r="H8" s="39">
        <v>7</v>
      </c>
      <c r="I8" s="39">
        <v>7</v>
      </c>
      <c r="J8" s="39">
        <v>237</v>
      </c>
      <c r="K8" s="56">
        <f t="shared" ref="K8:K29" si="4">I8/H8*100</f>
        <v>100</v>
      </c>
      <c r="L8" s="41">
        <f t="shared" ref="L8:L29" si="5">(I8-J8)/J8*100</f>
        <v>-97.046413502109701</v>
      </c>
    </row>
    <row r="9" spans="1:12" ht="14.25" thickBot="1">
      <c r="A9" s="3" t="s">
        <v>139</v>
      </c>
      <c r="B9" s="39">
        <v>13045</v>
      </c>
      <c r="C9" s="39">
        <v>14945</v>
      </c>
      <c r="D9" s="39">
        <v>10602</v>
      </c>
      <c r="E9" s="40">
        <f t="shared" si="2"/>
        <v>114.56496742046762</v>
      </c>
      <c r="F9" s="40">
        <f t="shared" si="3"/>
        <v>40.963969062441045</v>
      </c>
      <c r="G9" s="2" t="s">
        <v>15</v>
      </c>
      <c r="H9" s="39">
        <v>14215</v>
      </c>
      <c r="I9" s="39">
        <v>14215</v>
      </c>
      <c r="J9" s="39">
        <v>12128</v>
      </c>
      <c r="K9" s="56">
        <f t="shared" si="4"/>
        <v>100</v>
      </c>
      <c r="L9" s="41">
        <f t="shared" si="5"/>
        <v>17.208113456464382</v>
      </c>
    </row>
    <row r="10" spans="1:12" ht="14.25" thickBot="1">
      <c r="A10" s="35" t="s">
        <v>141</v>
      </c>
      <c r="B10" s="39">
        <v>1946</v>
      </c>
      <c r="C10" s="39">
        <v>1950</v>
      </c>
      <c r="D10" s="39">
        <v>1186</v>
      </c>
      <c r="E10" s="40">
        <f t="shared" ref="E10:E27" si="6">C10/B10*100</f>
        <v>100.20554984583761</v>
      </c>
      <c r="F10" s="40">
        <f t="shared" ref="F10:F27" si="7">(C10-D10)/D10*100</f>
        <v>64.418212478920751</v>
      </c>
      <c r="G10" s="2" t="s">
        <v>16</v>
      </c>
      <c r="H10" s="39">
        <v>113274</v>
      </c>
      <c r="I10" s="39">
        <v>112248</v>
      </c>
      <c r="J10" s="39">
        <v>95171</v>
      </c>
      <c r="K10" s="56">
        <f t="shared" si="4"/>
        <v>99.094231686000327</v>
      </c>
      <c r="L10" s="41">
        <f t="shared" si="5"/>
        <v>17.943491189543035</v>
      </c>
    </row>
    <row r="11" spans="1:12" ht="14.25" thickBot="1">
      <c r="A11" s="3" t="s">
        <v>142</v>
      </c>
      <c r="B11" s="39">
        <v>651</v>
      </c>
      <c r="C11" s="39">
        <v>706</v>
      </c>
      <c r="D11" s="39">
        <v>539</v>
      </c>
      <c r="E11" s="40">
        <f t="shared" si="6"/>
        <v>108.44854070660521</v>
      </c>
      <c r="F11" s="40">
        <f t="shared" si="7"/>
        <v>30.983302411873844</v>
      </c>
      <c r="G11" s="2" t="s">
        <v>17</v>
      </c>
      <c r="H11" s="39">
        <v>165</v>
      </c>
      <c r="I11" s="39">
        <v>165</v>
      </c>
      <c r="J11" s="39">
        <v>483</v>
      </c>
      <c r="K11" s="56">
        <f t="shared" si="4"/>
        <v>100</v>
      </c>
      <c r="L11" s="41">
        <f t="shared" si="5"/>
        <v>-65.838509316770185</v>
      </c>
    </row>
    <row r="12" spans="1:12" ht="14.25" thickBot="1">
      <c r="A12" s="3" t="s">
        <v>143</v>
      </c>
      <c r="B12" s="39">
        <v>38</v>
      </c>
      <c r="C12" s="39">
        <v>39</v>
      </c>
      <c r="D12" s="39">
        <v>167</v>
      </c>
      <c r="E12" s="40">
        <f t="shared" si="6"/>
        <v>102.63157894736842</v>
      </c>
      <c r="F12" s="40">
        <f t="shared" si="7"/>
        <v>-76.646706586826355</v>
      </c>
      <c r="G12" s="2" t="s">
        <v>115</v>
      </c>
      <c r="H12" s="39">
        <v>8182</v>
      </c>
      <c r="I12" s="39">
        <v>8182</v>
      </c>
      <c r="J12" s="39">
        <v>7338</v>
      </c>
      <c r="K12" s="56">
        <f t="shared" si="4"/>
        <v>100</v>
      </c>
      <c r="L12" s="41">
        <f t="shared" si="5"/>
        <v>11.501771599890978</v>
      </c>
    </row>
    <row r="13" spans="1:12" ht="14.25" thickBot="1">
      <c r="A13" s="3" t="s">
        <v>144</v>
      </c>
      <c r="B13" s="39">
        <v>2073</v>
      </c>
      <c r="C13" s="39">
        <v>2132</v>
      </c>
      <c r="D13" s="39">
        <v>1701</v>
      </c>
      <c r="E13" s="40">
        <f t="shared" si="6"/>
        <v>102.84611673902558</v>
      </c>
      <c r="F13" s="40">
        <f t="shared" si="7"/>
        <v>25.338036449147559</v>
      </c>
      <c r="G13" s="2" t="s">
        <v>18</v>
      </c>
      <c r="H13" s="39">
        <v>102385</v>
      </c>
      <c r="I13" s="39">
        <v>102385</v>
      </c>
      <c r="J13" s="39">
        <v>97959</v>
      </c>
      <c r="K13" s="56">
        <f t="shared" si="4"/>
        <v>100</v>
      </c>
      <c r="L13" s="41">
        <f t="shared" si="5"/>
        <v>4.5182168049898426</v>
      </c>
    </row>
    <row r="14" spans="1:12" ht="14.25" thickBot="1">
      <c r="A14" s="3" t="s">
        <v>145</v>
      </c>
      <c r="B14" s="39">
        <v>1317</v>
      </c>
      <c r="C14" s="39">
        <v>1336</v>
      </c>
      <c r="D14" s="39">
        <v>1070</v>
      </c>
      <c r="E14" s="40">
        <f t="shared" si="6"/>
        <v>101.44267274107821</v>
      </c>
      <c r="F14" s="40">
        <f t="shared" si="7"/>
        <v>24.859813084112151</v>
      </c>
      <c r="G14" s="2" t="s">
        <v>19</v>
      </c>
      <c r="H14" s="39">
        <v>40383</v>
      </c>
      <c r="I14" s="39">
        <v>40383</v>
      </c>
      <c r="J14" s="39">
        <v>34636</v>
      </c>
      <c r="K14" s="56">
        <f t="shared" si="4"/>
        <v>100</v>
      </c>
      <c r="L14" s="41">
        <f t="shared" si="5"/>
        <v>16.592562651576394</v>
      </c>
    </row>
    <row r="15" spans="1:12" ht="14.25" thickBot="1">
      <c r="A15" s="3" t="s">
        <v>146</v>
      </c>
      <c r="B15" s="39">
        <v>803</v>
      </c>
      <c r="C15" s="39">
        <v>829</v>
      </c>
      <c r="D15" s="39">
        <v>572</v>
      </c>
      <c r="E15" s="40">
        <f t="shared" si="6"/>
        <v>103.23785803237857</v>
      </c>
      <c r="F15" s="40">
        <f t="shared" si="7"/>
        <v>44.930069930069934</v>
      </c>
      <c r="G15" s="2" t="s">
        <v>20</v>
      </c>
      <c r="H15" s="39">
        <v>16418</v>
      </c>
      <c r="I15" s="39">
        <v>16126</v>
      </c>
      <c r="J15" s="39">
        <v>17424</v>
      </c>
      <c r="K15" s="56">
        <f t="shared" si="4"/>
        <v>98.221464246558654</v>
      </c>
      <c r="L15" s="41">
        <f t="shared" si="5"/>
        <v>-7.4494949494949489</v>
      </c>
    </row>
    <row r="16" spans="1:12" ht="14.25" thickBot="1">
      <c r="A16" s="3" t="s">
        <v>147</v>
      </c>
      <c r="B16" s="39">
        <v>949</v>
      </c>
      <c r="C16" s="39">
        <v>963</v>
      </c>
      <c r="D16" s="39">
        <v>796</v>
      </c>
      <c r="E16" s="40">
        <f t="shared" si="6"/>
        <v>101.47523709167545</v>
      </c>
      <c r="F16" s="40">
        <f t="shared" si="7"/>
        <v>20.979899497487438</v>
      </c>
      <c r="G16" s="2" t="s">
        <v>21</v>
      </c>
      <c r="H16" s="39">
        <v>73106</v>
      </c>
      <c r="I16" s="39">
        <v>73106</v>
      </c>
      <c r="J16" s="39">
        <v>37052</v>
      </c>
      <c r="K16" s="56">
        <f t="shared" si="4"/>
        <v>100</v>
      </c>
      <c r="L16" s="41">
        <f t="shared" si="5"/>
        <v>97.30648817877578</v>
      </c>
    </row>
    <row r="17" spans="1:12" ht="14.25" thickBot="1">
      <c r="A17" s="3" t="s">
        <v>148</v>
      </c>
      <c r="B17" s="39">
        <v>2889</v>
      </c>
      <c r="C17" s="39">
        <v>3122</v>
      </c>
      <c r="D17" s="39">
        <v>1380</v>
      </c>
      <c r="E17" s="40">
        <f t="shared" si="6"/>
        <v>108.0650744202146</v>
      </c>
      <c r="F17" s="40">
        <f t="shared" si="7"/>
        <v>126.23188405797102</v>
      </c>
      <c r="G17" s="2" t="s">
        <v>22</v>
      </c>
      <c r="H17" s="39">
        <v>79939</v>
      </c>
      <c r="I17" s="39">
        <v>79939</v>
      </c>
      <c r="J17" s="39">
        <v>76346</v>
      </c>
      <c r="K17" s="56">
        <f t="shared" si="4"/>
        <v>100</v>
      </c>
      <c r="L17" s="41">
        <f t="shared" si="5"/>
        <v>4.7062059570900896</v>
      </c>
    </row>
    <row r="18" spans="1:12" ht="14.25" thickBot="1">
      <c r="A18" s="3" t="s">
        <v>149</v>
      </c>
      <c r="B18" s="39">
        <v>1367</v>
      </c>
      <c r="C18" s="39">
        <v>1416</v>
      </c>
      <c r="D18" s="39">
        <v>1250</v>
      </c>
      <c r="E18" s="40">
        <f t="shared" si="6"/>
        <v>103.58449158741769</v>
      </c>
      <c r="F18" s="40">
        <f t="shared" si="7"/>
        <v>13.28</v>
      </c>
      <c r="G18" s="2" t="s">
        <v>23</v>
      </c>
      <c r="H18" s="39">
        <v>17138</v>
      </c>
      <c r="I18" s="39">
        <v>17016</v>
      </c>
      <c r="J18" s="39">
        <v>6859</v>
      </c>
      <c r="K18" s="56">
        <f t="shared" si="4"/>
        <v>99.288131637297241</v>
      </c>
      <c r="L18" s="41">
        <f t="shared" si="5"/>
        <v>148.0828109053798</v>
      </c>
    </row>
    <row r="19" spans="1:12" ht="14.25" thickBot="1">
      <c r="A19" s="1" t="s">
        <v>140</v>
      </c>
      <c r="B19" s="39">
        <f>B20+B21</f>
        <v>7922</v>
      </c>
      <c r="C19" s="39">
        <f t="shared" ref="C19" si="8">C20+C21</f>
        <v>8659</v>
      </c>
      <c r="D19" s="39">
        <f t="shared" ref="D19" si="9">D20+D21</f>
        <v>3744</v>
      </c>
      <c r="E19" s="40">
        <f t="shared" si="6"/>
        <v>109.30320626104519</v>
      </c>
      <c r="F19" s="40">
        <f t="shared" si="7"/>
        <v>131.27670940170941</v>
      </c>
      <c r="G19" s="2" t="s">
        <v>24</v>
      </c>
      <c r="H19" s="39">
        <v>915</v>
      </c>
      <c r="I19" s="39">
        <v>915</v>
      </c>
      <c r="J19" s="39">
        <v>526</v>
      </c>
      <c r="K19" s="56">
        <f t="shared" si="4"/>
        <v>100</v>
      </c>
      <c r="L19" s="41">
        <f t="shared" si="5"/>
        <v>73.954372623574145</v>
      </c>
    </row>
    <row r="20" spans="1:12" ht="14.25" thickBot="1">
      <c r="A20" s="3" t="s">
        <v>150</v>
      </c>
      <c r="B20" s="39">
        <v>464</v>
      </c>
      <c r="C20" s="39">
        <v>1167</v>
      </c>
      <c r="D20" s="39">
        <v>1539</v>
      </c>
      <c r="E20" s="40">
        <f t="shared" si="6"/>
        <v>251.50862068965517</v>
      </c>
      <c r="F20" s="40">
        <f t="shared" si="7"/>
        <v>-24.171539961013643</v>
      </c>
      <c r="G20" s="31" t="s">
        <v>25</v>
      </c>
      <c r="H20" s="39">
        <v>1646</v>
      </c>
      <c r="I20" s="39">
        <v>671</v>
      </c>
      <c r="J20" s="39">
        <v>1829</v>
      </c>
      <c r="K20" s="56">
        <f t="shared" ref="K20:K25" si="10">I20/H20*100</f>
        <v>40.765492102065615</v>
      </c>
      <c r="L20" s="41">
        <f t="shared" ref="L20:L25" si="11">(I20-J20)/J20*100</f>
        <v>-63.313285948605788</v>
      </c>
    </row>
    <row r="21" spans="1:12" ht="14.25" thickBot="1">
      <c r="A21" s="3" t="s">
        <v>151</v>
      </c>
      <c r="B21" s="39">
        <v>7458</v>
      </c>
      <c r="C21" s="39">
        <v>7492</v>
      </c>
      <c r="D21" s="39">
        <v>2205</v>
      </c>
      <c r="E21" s="40">
        <f t="shared" si="6"/>
        <v>100.45588629659426</v>
      </c>
      <c r="F21" s="40">
        <f t="shared" si="7"/>
        <v>239.77324263038548</v>
      </c>
      <c r="G21" s="31" t="s">
        <v>26</v>
      </c>
      <c r="H21" s="39">
        <v>92</v>
      </c>
      <c r="I21" s="39">
        <v>92</v>
      </c>
      <c r="J21" s="39">
        <v>127</v>
      </c>
      <c r="K21" s="56">
        <f t="shared" si="10"/>
        <v>100</v>
      </c>
      <c r="L21" s="41">
        <f t="shared" si="11"/>
        <v>-27.559055118110237</v>
      </c>
    </row>
    <row r="22" spans="1:12" ht="14.25" thickBot="1">
      <c r="A22" s="1" t="s">
        <v>27</v>
      </c>
      <c r="B22" s="39">
        <f>SUM(B23:B28)</f>
        <v>12000</v>
      </c>
      <c r="C22" s="39">
        <f t="shared" ref="C22" si="12">SUM(C23:C28)</f>
        <v>9035</v>
      </c>
      <c r="D22" s="39">
        <f t="shared" ref="D22" si="13">SUM(D23:D28)</f>
        <v>6095</v>
      </c>
      <c r="E22" s="40">
        <f t="shared" si="6"/>
        <v>75.291666666666671</v>
      </c>
      <c r="F22" s="40">
        <f t="shared" si="7"/>
        <v>48.236259228876129</v>
      </c>
      <c r="G22" s="2" t="s">
        <v>116</v>
      </c>
      <c r="H22" s="39">
        <v>16635</v>
      </c>
      <c r="I22" s="39">
        <v>4035</v>
      </c>
      <c r="J22" s="39">
        <v>3661</v>
      </c>
      <c r="K22" s="56">
        <f t="shared" si="10"/>
        <v>24.256086564472497</v>
      </c>
      <c r="L22" s="41">
        <f t="shared" si="11"/>
        <v>10.215788036055724</v>
      </c>
    </row>
    <row r="23" spans="1:12" ht="14.25" thickBot="1">
      <c r="A23" s="3" t="s">
        <v>168</v>
      </c>
      <c r="B23" s="39">
        <v>4771</v>
      </c>
      <c r="C23" s="39">
        <v>1808</v>
      </c>
      <c r="D23" s="39">
        <v>3496</v>
      </c>
      <c r="E23" s="40">
        <f t="shared" si="6"/>
        <v>37.895619367009012</v>
      </c>
      <c r="F23" s="40">
        <f t="shared" si="7"/>
        <v>-48.283752860411902</v>
      </c>
      <c r="G23" s="2" t="s">
        <v>28</v>
      </c>
      <c r="H23" s="39">
        <v>11810</v>
      </c>
      <c r="I23" s="39">
        <v>11810</v>
      </c>
      <c r="J23" s="39">
        <v>4082</v>
      </c>
      <c r="K23" s="56">
        <f t="shared" si="10"/>
        <v>100</v>
      </c>
      <c r="L23" s="41">
        <f t="shared" si="11"/>
        <v>189.31896129348357</v>
      </c>
    </row>
    <row r="24" spans="1:12" ht="14.25" thickBot="1">
      <c r="A24" s="3" t="s">
        <v>169</v>
      </c>
      <c r="B24" s="39">
        <v>1115</v>
      </c>
      <c r="C24" s="39">
        <v>1342</v>
      </c>
      <c r="D24" s="39">
        <v>923</v>
      </c>
      <c r="E24" s="40">
        <f t="shared" si="6"/>
        <v>120.35874439461884</v>
      </c>
      <c r="F24" s="40">
        <f t="shared" si="7"/>
        <v>45.395449620801728</v>
      </c>
      <c r="G24" s="2" t="s">
        <v>29</v>
      </c>
      <c r="H24" s="39">
        <v>309</v>
      </c>
      <c r="I24" s="39">
        <v>119</v>
      </c>
      <c r="J24" s="39">
        <v>949</v>
      </c>
      <c r="K24" s="56">
        <f t="shared" si="10"/>
        <v>38.511326860841422</v>
      </c>
      <c r="L24" s="41">
        <f t="shared" si="11"/>
        <v>-87.460484720758686</v>
      </c>
    </row>
    <row r="25" spans="1:12" ht="14.25" thickBot="1">
      <c r="A25" s="3" t="s">
        <v>170</v>
      </c>
      <c r="B25" s="39">
        <v>3017</v>
      </c>
      <c r="C25" s="39">
        <v>2703</v>
      </c>
      <c r="D25" s="39">
        <v>1515</v>
      </c>
      <c r="E25" s="40">
        <f t="shared" si="6"/>
        <v>89.59231024196221</v>
      </c>
      <c r="F25" s="40">
        <f t="shared" si="7"/>
        <v>78.415841584158414</v>
      </c>
      <c r="G25" s="2" t="s">
        <v>30</v>
      </c>
      <c r="H25" s="39">
        <v>8981</v>
      </c>
      <c r="I25" s="39">
        <v>4759</v>
      </c>
      <c r="J25" s="39">
        <v>865</v>
      </c>
      <c r="K25" s="56">
        <f t="shared" si="10"/>
        <v>52.98964480570092</v>
      </c>
      <c r="L25" s="41">
        <f t="shared" si="11"/>
        <v>450.17341040462429</v>
      </c>
    </row>
    <row r="26" spans="1:12" ht="14.25" thickBot="1">
      <c r="A26" s="3" t="s">
        <v>171</v>
      </c>
      <c r="B26" s="39">
        <v>3090</v>
      </c>
      <c r="C26" s="39">
        <v>3175</v>
      </c>
      <c r="D26" s="39">
        <v>151</v>
      </c>
      <c r="E26" s="40">
        <f t="shared" si="6"/>
        <v>102.75080906148868</v>
      </c>
      <c r="F26" s="40">
        <f t="shared" si="7"/>
        <v>2002.6490066225165</v>
      </c>
      <c r="G26" s="2" t="s">
        <v>31</v>
      </c>
      <c r="H26" s="39"/>
      <c r="I26" s="39"/>
      <c r="J26" s="39"/>
      <c r="K26" s="56"/>
      <c r="L26" s="41"/>
    </row>
    <row r="27" spans="1:12" ht="14.25" thickBot="1">
      <c r="A27" s="3" t="s">
        <v>172</v>
      </c>
      <c r="B27" s="39">
        <v>7</v>
      </c>
      <c r="C27" s="39">
        <v>7</v>
      </c>
      <c r="D27" s="39">
        <v>10</v>
      </c>
      <c r="E27" s="40">
        <f t="shared" si="6"/>
        <v>100</v>
      </c>
      <c r="F27" s="40">
        <f t="shared" si="7"/>
        <v>-30</v>
      </c>
      <c r="G27" s="2" t="s">
        <v>32</v>
      </c>
      <c r="H27" s="39">
        <v>1250</v>
      </c>
      <c r="I27" s="39">
        <v>250</v>
      </c>
      <c r="J27" s="39">
        <v>235</v>
      </c>
      <c r="K27" s="56">
        <f t="shared" ref="K27:K28" si="14">I27/H27*100</f>
        <v>20</v>
      </c>
      <c r="L27" s="41">
        <f t="shared" ref="L27:L28" si="15">(I27-J27)/J27*100</f>
        <v>6.3829787234042552</v>
      </c>
    </row>
    <row r="28" spans="1:12" ht="14.25" thickBot="1">
      <c r="A28" s="3"/>
      <c r="B28" s="44"/>
      <c r="C28" s="46"/>
      <c r="D28" s="46"/>
      <c r="E28" s="40"/>
      <c r="F28" s="40"/>
      <c r="G28" s="2" t="s">
        <v>33</v>
      </c>
      <c r="H28" s="39">
        <v>2456</v>
      </c>
      <c r="I28" s="39">
        <v>2456</v>
      </c>
      <c r="J28" s="39">
        <v>2601</v>
      </c>
      <c r="K28" s="56">
        <f t="shared" si="14"/>
        <v>100</v>
      </c>
      <c r="L28" s="41">
        <f t="shared" si="15"/>
        <v>-5.5747789311803153</v>
      </c>
    </row>
    <row r="29" spans="1:12" ht="14.25" thickBot="1">
      <c r="A29" s="1" t="s">
        <v>34</v>
      </c>
      <c r="B29" s="39">
        <f>B7+B22</f>
        <v>45000</v>
      </c>
      <c r="C29" s="39">
        <f t="shared" ref="C29" si="16">C7+C22</f>
        <v>45132</v>
      </c>
      <c r="D29" s="39">
        <f t="shared" ref="D29" si="17">D7+D22</f>
        <v>29102</v>
      </c>
      <c r="E29" s="40">
        <f t="shared" si="2"/>
        <v>100.29333333333332</v>
      </c>
      <c r="F29" s="40">
        <f t="shared" si="3"/>
        <v>55.082124939866674</v>
      </c>
      <c r="G29" s="5" t="s">
        <v>35</v>
      </c>
      <c r="H29" s="44">
        <f>SUM(H7:H28)</f>
        <v>558085</v>
      </c>
      <c r="I29" s="44">
        <f>SUM(I7:I28)</f>
        <v>537650</v>
      </c>
      <c r="J29" s="44">
        <f>SUM(J7:J28)</f>
        <v>444261</v>
      </c>
      <c r="K29" s="56">
        <f t="shared" si="4"/>
        <v>96.338371395038394</v>
      </c>
      <c r="L29" s="41">
        <f t="shared" si="5"/>
        <v>21.021201500919503</v>
      </c>
    </row>
    <row r="30" spans="1:12" ht="14.25" thickBot="1">
      <c r="A30" s="3" t="s">
        <v>36</v>
      </c>
      <c r="B30" s="4" t="s">
        <v>37</v>
      </c>
      <c r="C30" s="39">
        <v>415436</v>
      </c>
      <c r="D30" s="39">
        <v>402665</v>
      </c>
      <c r="E30" s="4" t="s">
        <v>37</v>
      </c>
      <c r="F30" s="4" t="s">
        <v>37</v>
      </c>
      <c r="G30" s="2" t="s">
        <v>38</v>
      </c>
      <c r="H30" s="4" t="s">
        <v>37</v>
      </c>
      <c r="I30" s="39">
        <v>6514</v>
      </c>
      <c r="J30" s="39">
        <v>3631</v>
      </c>
      <c r="K30" s="57" t="s">
        <v>37</v>
      </c>
      <c r="L30" s="4" t="s">
        <v>37</v>
      </c>
    </row>
    <row r="31" spans="1:12" ht="14.25" thickBot="1">
      <c r="A31" s="3" t="s">
        <v>39</v>
      </c>
      <c r="B31" s="4" t="s">
        <v>37</v>
      </c>
      <c r="C31" s="39"/>
      <c r="D31" s="39"/>
      <c r="E31" s="4" t="s">
        <v>37</v>
      </c>
      <c r="F31" s="4" t="s">
        <v>37</v>
      </c>
      <c r="G31" s="2" t="s">
        <v>40</v>
      </c>
      <c r="H31" s="4" t="s">
        <v>37</v>
      </c>
      <c r="I31" s="39">
        <v>12337</v>
      </c>
      <c r="J31" s="39">
        <v>9248</v>
      </c>
      <c r="K31" s="57" t="s">
        <v>37</v>
      </c>
      <c r="L31" s="4" t="s">
        <v>37</v>
      </c>
    </row>
    <row r="32" spans="1:12" ht="14.25" thickBot="1">
      <c r="A32" s="3" t="s">
        <v>41</v>
      </c>
      <c r="B32" s="4" t="s">
        <v>37</v>
      </c>
      <c r="C32" s="39">
        <v>18166</v>
      </c>
      <c r="D32" s="39">
        <v>14220</v>
      </c>
      <c r="E32" s="4" t="s">
        <v>37</v>
      </c>
      <c r="F32" s="4" t="s">
        <v>37</v>
      </c>
      <c r="G32" s="2" t="s">
        <v>42</v>
      </c>
      <c r="H32" s="4" t="s">
        <v>37</v>
      </c>
      <c r="I32" s="39"/>
      <c r="J32" s="39"/>
      <c r="K32" s="57" t="s">
        <v>37</v>
      </c>
      <c r="L32" s="4" t="s">
        <v>37</v>
      </c>
    </row>
    <row r="33" spans="1:12" ht="14.25" thickBot="1">
      <c r="A33" s="3" t="s">
        <v>43</v>
      </c>
      <c r="B33" s="4" t="s">
        <v>37</v>
      </c>
      <c r="C33" s="52">
        <v>1490</v>
      </c>
      <c r="D33" s="39">
        <v>100</v>
      </c>
      <c r="E33" s="4" t="s">
        <v>37</v>
      </c>
      <c r="F33" s="4" t="s">
        <v>37</v>
      </c>
      <c r="G33" s="2" t="s">
        <v>44</v>
      </c>
      <c r="H33" s="4" t="s">
        <v>37</v>
      </c>
      <c r="I33" s="39">
        <v>2400</v>
      </c>
      <c r="J33" s="39">
        <v>3921</v>
      </c>
      <c r="K33" s="57" t="s">
        <v>37</v>
      </c>
      <c r="L33" s="4" t="s">
        <v>37</v>
      </c>
    </row>
    <row r="34" spans="1:12" ht="14.25" thickBot="1">
      <c r="A34" s="3" t="s">
        <v>45</v>
      </c>
      <c r="B34" s="4" t="s">
        <v>37</v>
      </c>
      <c r="C34" s="52">
        <v>3921</v>
      </c>
      <c r="D34" s="39">
        <v>3964</v>
      </c>
      <c r="E34" s="4" t="s">
        <v>37</v>
      </c>
      <c r="F34" s="4" t="s">
        <v>37</v>
      </c>
      <c r="G34" s="2" t="s">
        <v>46</v>
      </c>
      <c r="H34" s="4" t="s">
        <v>37</v>
      </c>
      <c r="I34" s="39">
        <v>20435</v>
      </c>
      <c r="J34" s="39">
        <v>1490</v>
      </c>
      <c r="K34" s="57" t="s">
        <v>37</v>
      </c>
      <c r="L34" s="4" t="s">
        <v>37</v>
      </c>
    </row>
    <row r="35" spans="1:12" ht="14.25" thickBot="1">
      <c r="A35" s="3" t="s">
        <v>47</v>
      </c>
      <c r="B35" s="4" t="s">
        <v>37</v>
      </c>
      <c r="C35" s="39">
        <v>95191</v>
      </c>
      <c r="D35" s="39">
        <v>12500</v>
      </c>
      <c r="E35" s="4" t="s">
        <v>37</v>
      </c>
      <c r="F35" s="4" t="s">
        <v>37</v>
      </c>
      <c r="G35" s="2" t="s">
        <v>48</v>
      </c>
      <c r="H35" s="4" t="s">
        <v>37</v>
      </c>
      <c r="I35" s="39">
        <v>20435</v>
      </c>
      <c r="J35" s="39">
        <v>1490</v>
      </c>
      <c r="K35" s="57" t="s">
        <v>37</v>
      </c>
      <c r="L35" s="4" t="s">
        <v>37</v>
      </c>
    </row>
    <row r="36" spans="1:12" ht="14.25" thickBot="1">
      <c r="A36" s="3"/>
      <c r="B36" s="4" t="s">
        <v>37</v>
      </c>
      <c r="C36" s="44"/>
      <c r="D36" s="44"/>
      <c r="E36" s="4" t="s">
        <v>37</v>
      </c>
      <c r="F36" s="4" t="s">
        <v>37</v>
      </c>
      <c r="G36" s="6" t="s">
        <v>49</v>
      </c>
      <c r="H36" s="4" t="s">
        <v>37</v>
      </c>
      <c r="I36" s="39"/>
      <c r="J36" s="39"/>
      <c r="K36" s="57" t="s">
        <v>37</v>
      </c>
      <c r="L36" s="4" t="s">
        <v>37</v>
      </c>
    </row>
    <row r="37" spans="1:12" ht="14.25" thickBot="1">
      <c r="A37" s="7" t="s">
        <v>50</v>
      </c>
      <c r="B37" s="8" t="s">
        <v>37</v>
      </c>
      <c r="C37" s="49">
        <f>SUM(C29:C35)</f>
        <v>579336</v>
      </c>
      <c r="D37" s="49">
        <f>SUM(D29:D35)</f>
        <v>462551</v>
      </c>
      <c r="E37" s="8" t="s">
        <v>37</v>
      </c>
      <c r="F37" s="8" t="s">
        <v>37</v>
      </c>
      <c r="G37" s="19" t="s">
        <v>51</v>
      </c>
      <c r="H37" s="8" t="s">
        <v>37</v>
      </c>
      <c r="I37" s="50">
        <f>SUM(I29:I34)</f>
        <v>579336</v>
      </c>
      <c r="J37" s="50">
        <f>SUM(J29:J34)</f>
        <v>462551</v>
      </c>
      <c r="K37" s="58" t="s">
        <v>37</v>
      </c>
      <c r="L37" s="8" t="s">
        <v>37</v>
      </c>
    </row>
  </sheetData>
  <mergeCells count="19">
    <mergeCell ref="L5:L6"/>
    <mergeCell ref="A1:L1"/>
    <mergeCell ref="A2:L2"/>
    <mergeCell ref="A3:F3"/>
    <mergeCell ref="G3:L3"/>
    <mergeCell ref="A4:A6"/>
    <mergeCell ref="B4:C4"/>
    <mergeCell ref="D4:D6"/>
    <mergeCell ref="E4:F4"/>
    <mergeCell ref="G4:G6"/>
    <mergeCell ref="H4:I4"/>
    <mergeCell ref="B5:B6"/>
    <mergeCell ref="J4:J6"/>
    <mergeCell ref="K4:L4"/>
    <mergeCell ref="C5:C6"/>
    <mergeCell ref="E5:E6"/>
    <mergeCell ref="F5:F6"/>
    <mergeCell ref="H5:H6"/>
    <mergeCell ref="I5:I6"/>
  </mergeCells>
  <phoneticPr fontId="8" type="noConversion"/>
  <pageMargins left="0.70866141732283472" right="0.45" top="0.3" bottom="0.2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5"/>
  <sheetViews>
    <sheetView tabSelected="1" topLeftCell="A7" workbookViewId="0">
      <selection activeCell="N17" sqref="N17"/>
    </sheetView>
  </sheetViews>
  <sheetFormatPr defaultRowHeight="13.5"/>
  <cols>
    <col min="1" max="1" width="25.75" customWidth="1"/>
    <col min="6" max="6" width="12.25" bestFit="1" customWidth="1"/>
    <col min="7" max="7" width="22.875" customWidth="1"/>
  </cols>
  <sheetData>
    <row r="1" spans="1:12" ht="22.5">
      <c r="A1" s="76" t="s">
        <v>155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</row>
    <row r="2" spans="1:12" ht="14.25" thickBot="1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</row>
    <row r="3" spans="1:12" ht="14.25" thickBot="1">
      <c r="A3" s="89" t="s">
        <v>1</v>
      </c>
      <c r="B3" s="90"/>
      <c r="C3" s="90"/>
      <c r="D3" s="90"/>
      <c r="E3" s="90"/>
      <c r="F3" s="91"/>
      <c r="G3" s="89" t="s">
        <v>2</v>
      </c>
      <c r="H3" s="90"/>
      <c r="I3" s="90"/>
      <c r="J3" s="90"/>
      <c r="K3" s="90"/>
      <c r="L3" s="91"/>
    </row>
    <row r="4" spans="1:12" ht="14.25" thickBot="1">
      <c r="A4" s="87" t="s">
        <v>3</v>
      </c>
      <c r="B4" s="89" t="s">
        <v>153</v>
      </c>
      <c r="C4" s="91"/>
      <c r="D4" s="9" t="s">
        <v>113</v>
      </c>
      <c r="E4" s="89" t="s">
        <v>154</v>
      </c>
      <c r="F4" s="91"/>
      <c r="G4" s="87" t="s">
        <v>3</v>
      </c>
      <c r="H4" s="89" t="s">
        <v>153</v>
      </c>
      <c r="I4" s="91"/>
      <c r="J4" s="9" t="s">
        <v>113</v>
      </c>
      <c r="K4" s="89" t="s">
        <v>154</v>
      </c>
      <c r="L4" s="91"/>
    </row>
    <row r="5" spans="1:12">
      <c r="A5" s="92"/>
      <c r="B5" s="85" t="s">
        <v>117</v>
      </c>
      <c r="C5" s="87" t="s">
        <v>6</v>
      </c>
      <c r="D5" s="85" t="s">
        <v>6</v>
      </c>
      <c r="E5" s="85" t="s">
        <v>118</v>
      </c>
      <c r="F5" s="85" t="s">
        <v>52</v>
      </c>
      <c r="G5" s="92"/>
      <c r="H5" s="10" t="s">
        <v>4</v>
      </c>
      <c r="I5" s="87" t="s">
        <v>6</v>
      </c>
      <c r="J5" s="85" t="s">
        <v>6</v>
      </c>
      <c r="K5" s="85" t="s">
        <v>53</v>
      </c>
      <c r="L5" s="85" t="s">
        <v>54</v>
      </c>
    </row>
    <row r="6" spans="1:12" ht="14.25" thickBot="1">
      <c r="A6" s="88"/>
      <c r="B6" s="86"/>
      <c r="C6" s="88"/>
      <c r="D6" s="86"/>
      <c r="E6" s="86"/>
      <c r="F6" s="86"/>
      <c r="G6" s="88"/>
      <c r="H6" s="9" t="s">
        <v>5</v>
      </c>
      <c r="I6" s="88"/>
      <c r="J6" s="86"/>
      <c r="K6" s="86"/>
      <c r="L6" s="86"/>
    </row>
    <row r="7" spans="1:12" s="23" customFormat="1" ht="20.25" customHeight="1" thickBot="1">
      <c r="A7" s="33" t="s">
        <v>126</v>
      </c>
      <c r="B7" s="24"/>
      <c r="C7" s="24"/>
      <c r="D7" s="24"/>
      <c r="E7" s="25"/>
      <c r="F7" s="26"/>
      <c r="G7" s="22" t="s">
        <v>123</v>
      </c>
      <c r="H7" s="21"/>
      <c r="I7" s="21"/>
      <c r="J7" s="21"/>
      <c r="K7" s="27"/>
      <c r="L7" s="27"/>
    </row>
    <row r="8" spans="1:12" s="23" customFormat="1" ht="20.25" customHeight="1" thickBot="1">
      <c r="A8" s="33" t="s">
        <v>55</v>
      </c>
      <c r="B8" s="39">
        <v>110</v>
      </c>
      <c r="C8" s="39">
        <v>192</v>
      </c>
      <c r="D8" s="39">
        <v>184</v>
      </c>
      <c r="E8" s="60">
        <f>C8/B8*100</f>
        <v>174.54545454545453</v>
      </c>
      <c r="F8" s="43">
        <f>(C8-D8)/D8*100</f>
        <v>4.3478260869565215</v>
      </c>
      <c r="G8" s="22" t="s">
        <v>124</v>
      </c>
      <c r="H8" s="21"/>
      <c r="I8" s="21"/>
      <c r="J8" s="21"/>
      <c r="K8" s="28"/>
      <c r="L8" s="28"/>
    </row>
    <row r="9" spans="1:12" s="23" customFormat="1" ht="20.25" customHeight="1" thickBot="1">
      <c r="A9" s="33" t="s">
        <v>127</v>
      </c>
      <c r="B9" s="39">
        <v>184890</v>
      </c>
      <c r="C9" s="39">
        <v>186363</v>
      </c>
      <c r="D9" s="39">
        <v>23927</v>
      </c>
      <c r="E9" s="43">
        <f t="shared" ref="E9:E10" si="0">C9/B9*100</f>
        <v>100.79668992373844</v>
      </c>
      <c r="F9" s="43">
        <f t="shared" ref="F9:F10" si="1">(C9-D9)/D9*100</f>
        <v>678.88159819450834</v>
      </c>
      <c r="G9" s="34" t="s">
        <v>119</v>
      </c>
      <c r="H9" s="44">
        <v>57</v>
      </c>
      <c r="I9" s="44">
        <v>1</v>
      </c>
      <c r="J9" s="44">
        <v>28</v>
      </c>
      <c r="K9" s="45">
        <f t="shared" ref="K7:K16" si="2">I9/H9*100</f>
        <v>1.7543859649122806</v>
      </c>
      <c r="L9" s="45">
        <f t="shared" ref="L7:L16" si="3">(I9-J9)/J9*100</f>
        <v>-96.428571428571431</v>
      </c>
    </row>
    <row r="10" spans="1:12" s="23" customFormat="1" ht="20.25" customHeight="1" thickBot="1">
      <c r="A10" s="33" t="s">
        <v>128</v>
      </c>
      <c r="B10" s="39">
        <v>3000</v>
      </c>
      <c r="C10" s="39">
        <v>4416</v>
      </c>
      <c r="D10" s="39">
        <v>2240</v>
      </c>
      <c r="E10" s="43">
        <f t="shared" si="0"/>
        <v>147.19999999999999</v>
      </c>
      <c r="F10" s="43">
        <f t="shared" si="1"/>
        <v>97.142857142857139</v>
      </c>
      <c r="G10" s="34" t="s">
        <v>56</v>
      </c>
      <c r="H10" s="44">
        <v>523</v>
      </c>
      <c r="I10" s="44">
        <v>163</v>
      </c>
      <c r="J10" s="44">
        <v>286</v>
      </c>
      <c r="K10" s="45">
        <f t="shared" si="2"/>
        <v>31.166347992351817</v>
      </c>
      <c r="L10" s="45">
        <f t="shared" si="3"/>
        <v>-43.006993006993007</v>
      </c>
    </row>
    <row r="11" spans="1:12" s="23" customFormat="1" ht="20.25" customHeight="1" thickBot="1">
      <c r="A11" s="33" t="s">
        <v>129</v>
      </c>
      <c r="B11" s="36"/>
      <c r="C11" s="36"/>
      <c r="D11" s="36"/>
      <c r="E11" s="37"/>
      <c r="F11" s="38"/>
      <c r="G11" s="34" t="s">
        <v>57</v>
      </c>
      <c r="H11" s="44">
        <v>98185</v>
      </c>
      <c r="I11" s="44">
        <v>65273</v>
      </c>
      <c r="J11" s="44">
        <v>13218</v>
      </c>
      <c r="K11" s="45">
        <f t="shared" ref="K11:K19" si="4">I11/H11*100</f>
        <v>66.47960482762133</v>
      </c>
      <c r="L11" s="45">
        <f t="shared" ref="L11:L19" si="5">(I11-J11)/J11*100</f>
        <v>393.81903464972009</v>
      </c>
    </row>
    <row r="12" spans="1:12" s="23" customFormat="1" ht="20.25" customHeight="1" thickBot="1">
      <c r="A12" s="20" t="s">
        <v>125</v>
      </c>
      <c r="B12" s="24"/>
      <c r="C12" s="53"/>
      <c r="D12" s="24"/>
      <c r="E12" s="26"/>
      <c r="F12" s="26"/>
      <c r="G12" s="34" t="s">
        <v>58</v>
      </c>
      <c r="H12" s="44">
        <v>30</v>
      </c>
      <c r="I12" s="44">
        <v>22</v>
      </c>
      <c r="J12" s="44"/>
      <c r="K12" s="45">
        <f t="shared" si="2"/>
        <v>73.333333333333329</v>
      </c>
      <c r="L12" s="45" t="e">
        <f t="shared" si="3"/>
        <v>#DIV/0!</v>
      </c>
    </row>
    <row r="13" spans="1:12" s="23" customFormat="1" ht="20.25" customHeight="1" thickBot="1">
      <c r="A13" s="32"/>
      <c r="B13" s="24"/>
      <c r="C13" s="24"/>
      <c r="D13" s="24"/>
      <c r="E13" s="25"/>
      <c r="F13" s="26"/>
      <c r="G13" s="34" t="s">
        <v>59</v>
      </c>
      <c r="H13" s="44"/>
      <c r="I13" s="44"/>
      <c r="J13" s="44"/>
      <c r="K13" s="45"/>
      <c r="L13" s="45"/>
    </row>
    <row r="14" spans="1:12" s="23" customFormat="1" ht="20.25" customHeight="1" thickBot="1">
      <c r="A14" s="32"/>
      <c r="B14" s="24"/>
      <c r="C14" s="24"/>
      <c r="D14" s="24"/>
      <c r="E14" s="25"/>
      <c r="F14" s="26"/>
      <c r="G14" s="34" t="s">
        <v>120</v>
      </c>
      <c r="H14" s="44"/>
      <c r="I14" s="44"/>
      <c r="J14" s="44"/>
      <c r="K14" s="45"/>
      <c r="L14" s="45"/>
    </row>
    <row r="15" spans="1:12" s="23" customFormat="1" ht="20.25" customHeight="1" thickBot="1">
      <c r="A15" s="20"/>
      <c r="B15" s="27"/>
      <c r="C15" s="27"/>
      <c r="D15" s="27"/>
      <c r="E15" s="28"/>
      <c r="F15" s="26"/>
      <c r="G15" s="22" t="s">
        <v>121</v>
      </c>
      <c r="H15" s="44">
        <v>35734</v>
      </c>
      <c r="I15" s="44">
        <v>31058</v>
      </c>
      <c r="J15" s="44">
        <v>1828</v>
      </c>
      <c r="K15" s="45">
        <f t="shared" si="2"/>
        <v>86.914423238372422</v>
      </c>
      <c r="L15" s="45">
        <f t="shared" si="3"/>
        <v>1599.0153172866521</v>
      </c>
    </row>
    <row r="16" spans="1:12" s="23" customFormat="1" ht="20.25" customHeight="1" thickBot="1">
      <c r="A16" s="20"/>
      <c r="B16" s="27"/>
      <c r="C16" s="27"/>
      <c r="D16" s="27"/>
      <c r="E16" s="28"/>
      <c r="F16" s="26"/>
      <c r="G16" s="22" t="s">
        <v>122</v>
      </c>
      <c r="H16" s="44">
        <v>341</v>
      </c>
      <c r="I16" s="44">
        <v>220</v>
      </c>
      <c r="J16" s="44">
        <v>14049</v>
      </c>
      <c r="K16" s="45">
        <f t="shared" si="2"/>
        <v>64.516129032258064</v>
      </c>
      <c r="L16" s="45">
        <f t="shared" si="3"/>
        <v>-98.434052245711428</v>
      </c>
    </row>
    <row r="17" spans="1:12" s="23" customFormat="1" ht="20.25" customHeight="1" thickBot="1">
      <c r="A17" s="20"/>
      <c r="B17" s="27"/>
      <c r="C17" s="24"/>
      <c r="D17" s="24"/>
      <c r="E17" s="25"/>
      <c r="F17" s="26"/>
      <c r="G17" s="22"/>
      <c r="H17" s="47"/>
      <c r="I17" s="47"/>
      <c r="J17" s="47"/>
      <c r="K17" s="48"/>
      <c r="L17" s="48"/>
    </row>
    <row r="18" spans="1:12" s="23" customFormat="1" ht="20.25" customHeight="1" thickBot="1">
      <c r="A18" s="20"/>
      <c r="B18" s="27"/>
      <c r="C18" s="24"/>
      <c r="D18" s="24"/>
      <c r="E18" s="25"/>
      <c r="F18" s="26"/>
      <c r="G18" s="22"/>
      <c r="H18" s="47"/>
      <c r="I18" s="47"/>
      <c r="J18" s="47"/>
      <c r="K18" s="48"/>
      <c r="L18" s="48"/>
    </row>
    <row r="19" spans="1:12" s="23" customFormat="1" ht="20.25" customHeight="1" thickBot="1">
      <c r="A19" s="29" t="s">
        <v>60</v>
      </c>
      <c r="B19" s="44">
        <f>SUM(B7:B18)</f>
        <v>188000</v>
      </c>
      <c r="C19" s="44">
        <f>SUM(C7:C18)</f>
        <v>190971</v>
      </c>
      <c r="D19" s="44">
        <f>SUM(D7:D18)</f>
        <v>26351</v>
      </c>
      <c r="E19" s="45">
        <f t="shared" ref="E19" si="6">C19/B19*100</f>
        <v>101.58031914893617</v>
      </c>
      <c r="F19" s="45">
        <f t="shared" ref="F19" si="7">(C19-D19)/D19*100</f>
        <v>624.72012447345446</v>
      </c>
      <c r="G19" s="30" t="s">
        <v>61</v>
      </c>
      <c r="H19" s="44">
        <f>SUM(H7:H18)</f>
        <v>134870</v>
      </c>
      <c r="I19" s="44">
        <f>SUM(I7:I18)</f>
        <v>96737</v>
      </c>
      <c r="J19" s="44">
        <f>SUM(J7:J18)</f>
        <v>29409</v>
      </c>
      <c r="K19" s="45">
        <f t="shared" si="4"/>
        <v>71.72610662119078</v>
      </c>
      <c r="L19" s="45">
        <f t="shared" si="5"/>
        <v>228.93672005168483</v>
      </c>
    </row>
    <row r="20" spans="1:12" s="23" customFormat="1" ht="20.25" customHeight="1" thickBot="1">
      <c r="A20" s="20" t="s">
        <v>62</v>
      </c>
      <c r="B20" s="27" t="s">
        <v>37</v>
      </c>
      <c r="C20" s="39">
        <v>15808</v>
      </c>
      <c r="D20" s="39">
        <v>13235</v>
      </c>
      <c r="E20" s="27" t="s">
        <v>37</v>
      </c>
      <c r="F20" s="27" t="s">
        <v>37</v>
      </c>
      <c r="G20" s="22" t="s">
        <v>63</v>
      </c>
      <c r="H20" s="27" t="s">
        <v>37</v>
      </c>
      <c r="I20" s="44">
        <v>14581</v>
      </c>
      <c r="J20" s="44">
        <v>2230</v>
      </c>
      <c r="K20" s="27" t="s">
        <v>37</v>
      </c>
      <c r="L20" s="27" t="s">
        <v>37</v>
      </c>
    </row>
    <row r="21" spans="1:12" s="23" customFormat="1" ht="20.25" customHeight="1" thickBot="1">
      <c r="A21" s="20" t="s">
        <v>36</v>
      </c>
      <c r="B21" s="27" t="s">
        <v>37</v>
      </c>
      <c r="C21" s="39">
        <v>8563</v>
      </c>
      <c r="D21" s="39">
        <v>20361</v>
      </c>
      <c r="E21" s="27" t="s">
        <v>37</v>
      </c>
      <c r="F21" s="27" t="s">
        <v>37</v>
      </c>
      <c r="G21" s="22" t="s">
        <v>64</v>
      </c>
      <c r="H21" s="27" t="s">
        <v>37</v>
      </c>
      <c r="I21" s="44"/>
      <c r="J21" s="44"/>
      <c r="K21" s="27" t="s">
        <v>37</v>
      </c>
      <c r="L21" s="27" t="s">
        <v>37</v>
      </c>
    </row>
    <row r="22" spans="1:12" s="23" customFormat="1" ht="20.25" customHeight="1" thickBot="1">
      <c r="A22" s="20" t="s">
        <v>167</v>
      </c>
      <c r="B22" s="27" t="s">
        <v>37</v>
      </c>
      <c r="C22" s="39">
        <v>29300</v>
      </c>
      <c r="D22" s="39"/>
      <c r="E22" s="27" t="s">
        <v>37</v>
      </c>
      <c r="F22" s="27" t="s">
        <v>37</v>
      </c>
      <c r="G22" s="22" t="s">
        <v>65</v>
      </c>
      <c r="H22" s="62" t="s">
        <v>37</v>
      </c>
      <c r="I22" s="44">
        <v>95191</v>
      </c>
      <c r="J22" s="44">
        <v>12500</v>
      </c>
      <c r="K22" s="27" t="s">
        <v>37</v>
      </c>
      <c r="L22" s="27" t="s">
        <v>37</v>
      </c>
    </row>
    <row r="23" spans="1:12" s="23" customFormat="1" ht="20.25" customHeight="1" thickBot="1">
      <c r="A23" s="61" t="s">
        <v>47</v>
      </c>
      <c r="B23" s="62" t="s">
        <v>37</v>
      </c>
      <c r="C23" s="63"/>
      <c r="D23" s="63"/>
      <c r="E23" s="62" t="s">
        <v>37</v>
      </c>
      <c r="F23" s="62" t="s">
        <v>37</v>
      </c>
      <c r="G23" s="110" t="s">
        <v>66</v>
      </c>
      <c r="H23" s="113" t="s">
        <v>37</v>
      </c>
      <c r="I23" s="64">
        <v>38133</v>
      </c>
      <c r="J23" s="64">
        <v>15808</v>
      </c>
      <c r="K23" s="62" t="s">
        <v>37</v>
      </c>
      <c r="L23" s="62" t="s">
        <v>37</v>
      </c>
    </row>
    <row r="24" spans="1:12" s="23" customFormat="1" ht="20.25" customHeight="1" thickBot="1">
      <c r="A24" s="66" t="s">
        <v>67</v>
      </c>
      <c r="B24" s="67" t="s">
        <v>37</v>
      </c>
      <c r="C24" s="68">
        <f>SUM(C19:C23)</f>
        <v>244642</v>
      </c>
      <c r="D24" s="68">
        <f>SUM(D19:D21)</f>
        <v>59947</v>
      </c>
      <c r="E24" s="67" t="s">
        <v>37</v>
      </c>
      <c r="F24" s="67" t="s">
        <v>37</v>
      </c>
      <c r="G24" s="111" t="s">
        <v>68</v>
      </c>
      <c r="H24" s="113" t="s">
        <v>37</v>
      </c>
      <c r="I24" s="112">
        <f>SUM(I19:I23)</f>
        <v>244642</v>
      </c>
      <c r="J24" s="69">
        <f>SUM(J19:J23)</f>
        <v>59947</v>
      </c>
      <c r="K24" s="67" t="s">
        <v>37</v>
      </c>
      <c r="L24" s="70" t="s">
        <v>37</v>
      </c>
    </row>
    <row r="25" spans="1:12">
      <c r="A25" s="65"/>
    </row>
  </sheetData>
  <mergeCells count="19">
    <mergeCell ref="G4:G6"/>
    <mergeCell ref="H4:I4"/>
    <mergeCell ref="K4:L4"/>
    <mergeCell ref="B5:B6"/>
    <mergeCell ref="C5:C6"/>
    <mergeCell ref="L5:L6"/>
    <mergeCell ref="A1:L1"/>
    <mergeCell ref="A2:L2"/>
    <mergeCell ref="D5:D6"/>
    <mergeCell ref="E5:E6"/>
    <mergeCell ref="F5:F6"/>
    <mergeCell ref="I5:I6"/>
    <mergeCell ref="J5:J6"/>
    <mergeCell ref="K5:K6"/>
    <mergeCell ref="A3:F3"/>
    <mergeCell ref="G3:L3"/>
    <mergeCell ref="A4:A6"/>
    <mergeCell ref="B4:C4"/>
    <mergeCell ref="E4:F4"/>
  </mergeCells>
  <phoneticPr fontId="8" type="noConversion"/>
  <pageMargins left="0.28000000000000003" right="0.18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30"/>
  <sheetViews>
    <sheetView workbookViewId="0">
      <selection activeCell="N9" sqref="N9"/>
    </sheetView>
  </sheetViews>
  <sheetFormatPr defaultRowHeight="13.5"/>
  <cols>
    <col min="1" max="1" width="38.125" customWidth="1"/>
    <col min="2" max="2" width="15.5" customWidth="1"/>
    <col min="3" max="3" width="11.875" customWidth="1"/>
    <col min="4" max="4" width="10.875" customWidth="1"/>
    <col min="5" max="5" width="13.375" customWidth="1"/>
    <col min="6" max="6" width="9.625" customWidth="1"/>
    <col min="7" max="7" width="11.25" customWidth="1"/>
    <col min="8" max="8" width="14" customWidth="1"/>
    <col min="9" max="9" width="12.125" customWidth="1"/>
  </cols>
  <sheetData>
    <row r="1" spans="1:9" ht="22.5">
      <c r="A1" s="76" t="s">
        <v>156</v>
      </c>
      <c r="B1" s="76"/>
      <c r="C1" s="76"/>
      <c r="D1" s="76"/>
      <c r="E1" s="76"/>
      <c r="F1" s="76"/>
      <c r="G1" s="76"/>
      <c r="H1" s="76"/>
      <c r="I1" s="76"/>
    </row>
    <row r="2" spans="1:9" ht="14.25" thickBot="1">
      <c r="A2" s="77" t="s">
        <v>0</v>
      </c>
      <c r="B2" s="77"/>
      <c r="C2" s="93"/>
      <c r="D2" s="93"/>
      <c r="E2" s="77"/>
      <c r="F2" s="77"/>
      <c r="G2" s="77"/>
      <c r="H2" s="77"/>
      <c r="I2" s="77"/>
    </row>
    <row r="3" spans="1:9" ht="14.25" customHeight="1" thickBot="1">
      <c r="A3" s="94" t="s">
        <v>69</v>
      </c>
      <c r="B3" s="96" t="s">
        <v>157</v>
      </c>
      <c r="C3" s="101" t="s">
        <v>158</v>
      </c>
      <c r="D3" s="101"/>
      <c r="E3" s="102" t="s">
        <v>114</v>
      </c>
      <c r="F3" s="103"/>
      <c r="G3" s="98" t="s">
        <v>158</v>
      </c>
      <c r="H3" s="99"/>
      <c r="I3" s="100"/>
    </row>
    <row r="4" spans="1:9" ht="35.25" customHeight="1" thickBot="1">
      <c r="A4" s="95"/>
      <c r="B4" s="97"/>
      <c r="C4" s="71" t="s">
        <v>164</v>
      </c>
      <c r="D4" s="71" t="s">
        <v>165</v>
      </c>
      <c r="E4" s="71" t="s">
        <v>164</v>
      </c>
      <c r="F4" s="71" t="s">
        <v>165</v>
      </c>
      <c r="G4" s="11" t="s">
        <v>70</v>
      </c>
      <c r="H4" s="12" t="s">
        <v>166</v>
      </c>
      <c r="I4" s="12" t="s">
        <v>71</v>
      </c>
    </row>
    <row r="5" spans="1:9" ht="15.75" customHeight="1" thickBot="1">
      <c r="A5" s="13" t="s">
        <v>72</v>
      </c>
      <c r="B5" s="39">
        <f>B6+B21</f>
        <v>47840</v>
      </c>
      <c r="C5" s="39">
        <f>C6+C21</f>
        <v>27238</v>
      </c>
      <c r="D5" s="39">
        <f>D6+D21</f>
        <v>588</v>
      </c>
      <c r="E5" s="39">
        <v>24885</v>
      </c>
      <c r="F5" s="39">
        <v>7</v>
      </c>
      <c r="G5" s="41">
        <f>C5/B5*100</f>
        <v>56.935618729096994</v>
      </c>
      <c r="H5" s="41">
        <f>(C5+D5)/(E5+F5)*100-100</f>
        <v>11.786919492206337</v>
      </c>
      <c r="I5" s="41">
        <f>(C5-E5)/E5*100</f>
        <v>9.4554952782800878</v>
      </c>
    </row>
    <row r="6" spans="1:9" ht="15.75" customHeight="1" thickBot="1">
      <c r="A6" s="13" t="s">
        <v>73</v>
      </c>
      <c r="B6" s="39">
        <f>B7+B18</f>
        <v>38263</v>
      </c>
      <c r="C6" s="39">
        <f>C7+C18</f>
        <v>21698</v>
      </c>
      <c r="D6" s="39">
        <f>D7+D18</f>
        <v>588</v>
      </c>
      <c r="E6" s="39">
        <v>19611</v>
      </c>
      <c r="F6" s="39">
        <v>7</v>
      </c>
      <c r="G6" s="41">
        <f t="shared" ref="G6:G27" si="0">C6/B6*100</f>
        <v>56.70752424012754</v>
      </c>
      <c r="H6" s="41">
        <f t="shared" ref="H6:H8" si="1">(C6+D6)/(E6+F6)*100-100</f>
        <v>13.599755326740762</v>
      </c>
      <c r="I6" s="41">
        <f t="shared" ref="I6:I28" si="2">(C6-E6)/E6*100</f>
        <v>10.641986640150936</v>
      </c>
    </row>
    <row r="7" spans="1:9" ht="15.75" customHeight="1" thickBot="1">
      <c r="A7" s="13" t="s">
        <v>74</v>
      </c>
      <c r="B7" s="39">
        <f>SUM(B8:B17)</f>
        <v>29106</v>
      </c>
      <c r="C7" s="39">
        <f t="shared" ref="C7:D7" si="3">SUM(C8:C17)</f>
        <v>11900</v>
      </c>
      <c r="D7" s="39">
        <f t="shared" si="3"/>
        <v>588</v>
      </c>
      <c r="E7" s="39">
        <f t="shared" ref="E7:F7" si="4">SUM(E8:E17)</f>
        <v>15118</v>
      </c>
      <c r="F7" s="39">
        <f t="shared" si="4"/>
        <v>7</v>
      </c>
      <c r="G7" s="41">
        <f t="shared" si="0"/>
        <v>40.885040885040887</v>
      </c>
      <c r="H7" s="41">
        <f t="shared" si="1"/>
        <v>-17.434710743801645</v>
      </c>
      <c r="I7" s="41">
        <f t="shared" si="2"/>
        <v>-21.285884376240244</v>
      </c>
    </row>
    <row r="8" spans="1:9" ht="15.75" customHeight="1" thickBot="1">
      <c r="A8" s="14" t="s">
        <v>75</v>
      </c>
      <c r="B8" s="39">
        <v>15865</v>
      </c>
      <c r="C8" s="39">
        <v>5885</v>
      </c>
      <c r="D8" s="39">
        <v>588</v>
      </c>
      <c r="E8" s="39">
        <v>8362</v>
      </c>
      <c r="F8" s="39">
        <v>7</v>
      </c>
      <c r="G8" s="41">
        <f t="shared" si="0"/>
        <v>37.094232587456666</v>
      </c>
      <c r="H8" s="41">
        <f t="shared" si="1"/>
        <v>-22.655036444019601</v>
      </c>
      <c r="I8" s="41">
        <f t="shared" si="2"/>
        <v>-29.622099976082279</v>
      </c>
    </row>
    <row r="9" spans="1:9" ht="15.75" customHeight="1" thickBot="1">
      <c r="A9" s="14" t="s">
        <v>76</v>
      </c>
      <c r="B9" s="39">
        <v>2067</v>
      </c>
      <c r="C9" s="39">
        <v>943</v>
      </c>
      <c r="D9" s="39"/>
      <c r="E9" s="39">
        <v>1291</v>
      </c>
      <c r="F9" s="39"/>
      <c r="G9" s="41">
        <f t="shared" si="0"/>
        <v>45.621673923560721</v>
      </c>
      <c r="H9" s="41"/>
      <c r="I9" s="41">
        <f t="shared" si="2"/>
        <v>-26.955848179705654</v>
      </c>
    </row>
    <row r="10" spans="1:9" ht="15.75" customHeight="1" thickBot="1">
      <c r="A10" s="14" t="s">
        <v>77</v>
      </c>
      <c r="B10" s="39">
        <v>748</v>
      </c>
      <c r="C10" s="39">
        <v>313</v>
      </c>
      <c r="D10" s="39"/>
      <c r="E10" s="39">
        <v>248</v>
      </c>
      <c r="F10" s="39"/>
      <c r="G10" s="41">
        <f t="shared" si="0"/>
        <v>41.844919786096256</v>
      </c>
      <c r="H10" s="41"/>
      <c r="I10" s="41">
        <f t="shared" si="2"/>
        <v>26.209677419354836</v>
      </c>
    </row>
    <row r="11" spans="1:9" ht="15.75" customHeight="1" thickBot="1">
      <c r="A11" s="14" t="s">
        <v>78</v>
      </c>
      <c r="B11" s="39">
        <v>41</v>
      </c>
      <c r="C11" s="39">
        <v>12</v>
      </c>
      <c r="D11" s="39"/>
      <c r="E11" s="39">
        <v>8</v>
      </c>
      <c r="F11" s="39"/>
      <c r="G11" s="41">
        <f t="shared" si="0"/>
        <v>29.268292682926827</v>
      </c>
      <c r="H11" s="41"/>
      <c r="I11" s="41">
        <f t="shared" si="2"/>
        <v>50</v>
      </c>
    </row>
    <row r="12" spans="1:9" ht="15.75" customHeight="1" thickBot="1">
      <c r="A12" s="14" t="s">
        <v>79</v>
      </c>
      <c r="B12" s="39">
        <v>2260</v>
      </c>
      <c r="C12" s="39">
        <v>784</v>
      </c>
      <c r="D12" s="39"/>
      <c r="E12" s="39">
        <v>1175</v>
      </c>
      <c r="F12" s="39"/>
      <c r="G12" s="41">
        <f t="shared" si="0"/>
        <v>34.690265486725664</v>
      </c>
      <c r="H12" s="41"/>
      <c r="I12" s="41">
        <f t="shared" si="2"/>
        <v>-33.276595744680854</v>
      </c>
    </row>
    <row r="13" spans="1:9" ht="15.75" customHeight="1" thickBot="1">
      <c r="A13" s="14" t="s">
        <v>80</v>
      </c>
      <c r="B13" s="39">
        <v>1416</v>
      </c>
      <c r="C13" s="39">
        <v>885</v>
      </c>
      <c r="D13" s="39"/>
      <c r="E13" s="39">
        <v>626</v>
      </c>
      <c r="F13" s="39"/>
      <c r="G13" s="41">
        <f t="shared" si="0"/>
        <v>62.5</v>
      </c>
      <c r="H13" s="41"/>
      <c r="I13" s="41">
        <f t="shared" si="2"/>
        <v>41.373801916932905</v>
      </c>
    </row>
    <row r="14" spans="1:9" ht="15.75" customHeight="1" thickBot="1">
      <c r="A14" s="14" t="s">
        <v>81</v>
      </c>
      <c r="B14" s="39">
        <v>879</v>
      </c>
      <c r="C14" s="39">
        <v>379</v>
      </c>
      <c r="D14" s="39"/>
      <c r="E14" s="39">
        <v>400</v>
      </c>
      <c r="F14" s="39"/>
      <c r="G14" s="41">
        <f t="shared" si="0"/>
        <v>43.117178612059156</v>
      </c>
      <c r="H14" s="41"/>
      <c r="I14" s="41">
        <f t="shared" si="2"/>
        <v>-5.25</v>
      </c>
    </row>
    <row r="15" spans="1:9" ht="15.75" customHeight="1" thickBot="1">
      <c r="A15" s="14" t="s">
        <v>82</v>
      </c>
      <c r="B15" s="39">
        <v>1021</v>
      </c>
      <c r="C15" s="39">
        <v>413</v>
      </c>
      <c r="D15" s="39"/>
      <c r="E15" s="39">
        <v>428</v>
      </c>
      <c r="F15" s="39"/>
      <c r="G15" s="41">
        <f t="shared" si="0"/>
        <v>40.450538687561213</v>
      </c>
      <c r="H15" s="41"/>
      <c r="I15" s="41">
        <f t="shared" si="2"/>
        <v>-3.5046728971962615</v>
      </c>
    </row>
    <row r="16" spans="1:9" ht="15.75" customHeight="1" thickBot="1">
      <c r="A16" s="14" t="s">
        <v>83</v>
      </c>
      <c r="B16" s="39">
        <v>3309</v>
      </c>
      <c r="C16" s="39">
        <v>1555</v>
      </c>
      <c r="D16" s="39"/>
      <c r="E16" s="39">
        <v>1874</v>
      </c>
      <c r="F16" s="39"/>
      <c r="G16" s="41">
        <f t="shared" si="0"/>
        <v>46.99304925959504</v>
      </c>
      <c r="H16" s="41"/>
      <c r="I16" s="41">
        <f t="shared" si="2"/>
        <v>-17.022411953041622</v>
      </c>
    </row>
    <row r="17" spans="1:9" ht="15.75" customHeight="1" thickBot="1">
      <c r="A17" s="14" t="s">
        <v>84</v>
      </c>
      <c r="B17" s="39">
        <v>1500</v>
      </c>
      <c r="C17" s="39">
        <v>731</v>
      </c>
      <c r="D17" s="39"/>
      <c r="E17" s="39">
        <v>706</v>
      </c>
      <c r="F17" s="39"/>
      <c r="G17" s="41">
        <f t="shared" si="0"/>
        <v>48.733333333333334</v>
      </c>
      <c r="H17" s="41"/>
      <c r="I17" s="41">
        <f t="shared" si="2"/>
        <v>3.5410764872521248</v>
      </c>
    </row>
    <row r="18" spans="1:9" ht="15.75" customHeight="1" thickBot="1">
      <c r="A18" s="13" t="s">
        <v>85</v>
      </c>
      <c r="B18" s="39">
        <f>SUM(B19:B20)</f>
        <v>9157</v>
      </c>
      <c r="C18" s="39">
        <f t="shared" ref="C18" si="5">SUM(C19:C20)</f>
        <v>9798</v>
      </c>
      <c r="D18" s="39"/>
      <c r="E18" s="39">
        <f t="shared" ref="E18" si="6">SUM(E19:E20)</f>
        <v>4493</v>
      </c>
      <c r="F18" s="39"/>
      <c r="G18" s="41">
        <f t="shared" si="0"/>
        <v>107.00010920607185</v>
      </c>
      <c r="H18" s="41"/>
      <c r="I18" s="41">
        <f t="shared" si="2"/>
        <v>118.07255731137325</v>
      </c>
    </row>
    <row r="19" spans="1:9" ht="15.75" customHeight="1" thickBot="1">
      <c r="A19" s="14" t="s">
        <v>86</v>
      </c>
      <c r="B19" s="39">
        <v>1237</v>
      </c>
      <c r="C19" s="42">
        <v>7576</v>
      </c>
      <c r="D19" s="42"/>
      <c r="E19" s="42">
        <v>388</v>
      </c>
      <c r="F19" s="42"/>
      <c r="G19" s="41">
        <f t="shared" si="0"/>
        <v>612.44947453516568</v>
      </c>
      <c r="H19" s="41"/>
      <c r="I19" s="41">
        <f t="shared" si="2"/>
        <v>1852.5773195876291</v>
      </c>
    </row>
    <row r="20" spans="1:9" ht="15.75" customHeight="1" thickBot="1">
      <c r="A20" s="14" t="s">
        <v>87</v>
      </c>
      <c r="B20" s="39">
        <v>7920</v>
      </c>
      <c r="C20" s="42">
        <v>2222</v>
      </c>
      <c r="D20" s="42"/>
      <c r="E20" s="42">
        <v>4105</v>
      </c>
      <c r="F20" s="42"/>
      <c r="G20" s="41">
        <f t="shared" si="0"/>
        <v>28.055555555555557</v>
      </c>
      <c r="H20" s="41"/>
      <c r="I20" s="41">
        <f t="shared" si="2"/>
        <v>-45.870889159561514</v>
      </c>
    </row>
    <row r="21" spans="1:9" ht="15.75" customHeight="1" thickBot="1">
      <c r="A21" s="13" t="s">
        <v>88</v>
      </c>
      <c r="B21" s="39">
        <f>SUM(B22:B26)</f>
        <v>9577</v>
      </c>
      <c r="C21" s="39">
        <f t="shared" ref="C21" si="7">SUM(C22:C26)</f>
        <v>5540</v>
      </c>
      <c r="D21" s="39"/>
      <c r="E21" s="39">
        <f t="shared" ref="E21" si="8">SUM(E22:E26)</f>
        <v>5274</v>
      </c>
      <c r="F21" s="39"/>
      <c r="G21" s="41">
        <f t="shared" si="0"/>
        <v>57.846924924297795</v>
      </c>
      <c r="H21" s="41"/>
      <c r="I21" s="41">
        <f t="shared" si="2"/>
        <v>5.0436101630640877</v>
      </c>
    </row>
    <row r="22" spans="1:9" ht="15.75" customHeight="1" thickBot="1">
      <c r="A22" s="14" t="s">
        <v>89</v>
      </c>
      <c r="B22" s="39">
        <v>1150</v>
      </c>
      <c r="C22" s="39">
        <v>2471</v>
      </c>
      <c r="D22" s="39"/>
      <c r="E22" s="39">
        <v>799</v>
      </c>
      <c r="F22" s="39"/>
      <c r="G22" s="41">
        <f t="shared" si="0"/>
        <v>214.86956521739131</v>
      </c>
      <c r="H22" s="41"/>
      <c r="I22" s="41">
        <f t="shared" si="2"/>
        <v>209.26157697121403</v>
      </c>
    </row>
    <row r="23" spans="1:9" ht="15.75" customHeight="1" thickBot="1">
      <c r="A23" s="14" t="s">
        <v>90</v>
      </c>
      <c r="B23" s="39">
        <v>1800</v>
      </c>
      <c r="C23" s="39">
        <v>2011</v>
      </c>
      <c r="D23" s="39"/>
      <c r="E23" s="39">
        <v>1620</v>
      </c>
      <c r="F23" s="39"/>
      <c r="G23" s="41">
        <f t="shared" si="0"/>
        <v>111.72222222222221</v>
      </c>
      <c r="H23" s="41"/>
      <c r="I23" s="41">
        <f t="shared" si="2"/>
        <v>24.135802469135804</v>
      </c>
    </row>
    <row r="24" spans="1:9" ht="15.75" customHeight="1" thickBot="1">
      <c r="A24" s="14" t="s">
        <v>91</v>
      </c>
      <c r="B24" s="39">
        <v>5560</v>
      </c>
      <c r="C24" s="39">
        <v>678</v>
      </c>
      <c r="D24" s="39"/>
      <c r="E24" s="39">
        <v>957</v>
      </c>
      <c r="F24" s="39"/>
      <c r="G24" s="41">
        <f t="shared" si="0"/>
        <v>12.194244604316546</v>
      </c>
      <c r="H24" s="41"/>
      <c r="I24" s="41">
        <f t="shared" si="2"/>
        <v>-29.153605015673982</v>
      </c>
    </row>
    <row r="25" spans="1:9" ht="15.75" customHeight="1" thickBot="1">
      <c r="A25" s="15" t="s">
        <v>92</v>
      </c>
      <c r="B25" s="39">
        <v>1060</v>
      </c>
      <c r="C25" s="39">
        <v>353</v>
      </c>
      <c r="D25" s="39"/>
      <c r="E25" s="39">
        <v>1892</v>
      </c>
      <c r="F25" s="39"/>
      <c r="G25" s="41">
        <f t="shared" si="0"/>
        <v>33.301886792452827</v>
      </c>
      <c r="H25" s="41"/>
      <c r="I25" s="41">
        <f t="shared" si="2"/>
        <v>-81.342494714587744</v>
      </c>
    </row>
    <row r="26" spans="1:9" ht="15.75" customHeight="1" thickBot="1">
      <c r="A26" s="15" t="s">
        <v>93</v>
      </c>
      <c r="B26" s="39">
        <v>7</v>
      </c>
      <c r="C26" s="39">
        <v>27</v>
      </c>
      <c r="D26" s="39"/>
      <c r="E26" s="39">
        <v>6</v>
      </c>
      <c r="F26" s="39"/>
      <c r="G26" s="41">
        <f t="shared" si="0"/>
        <v>385.71428571428572</v>
      </c>
      <c r="H26" s="41"/>
      <c r="I26" s="41">
        <f t="shared" si="2"/>
        <v>350</v>
      </c>
    </row>
    <row r="27" spans="1:9" ht="15.75" customHeight="1" thickBot="1">
      <c r="A27" s="13" t="s">
        <v>94</v>
      </c>
      <c r="B27" s="39">
        <v>128685</v>
      </c>
      <c r="C27" s="39">
        <v>42199</v>
      </c>
      <c r="D27" s="39"/>
      <c r="E27" s="39">
        <v>110703</v>
      </c>
      <c r="F27" s="39"/>
      <c r="G27" s="41">
        <f t="shared" si="0"/>
        <v>32.792477755760189</v>
      </c>
      <c r="H27" s="41"/>
      <c r="I27" s="41">
        <f t="shared" si="2"/>
        <v>-61.880888503473251</v>
      </c>
    </row>
    <row r="28" spans="1:9" ht="15.75" customHeight="1" thickBot="1">
      <c r="A28" s="13" t="s">
        <v>95</v>
      </c>
      <c r="B28" s="39">
        <f>B5+B27</f>
        <v>176525</v>
      </c>
      <c r="C28" s="39">
        <f>C5+C27</f>
        <v>69437</v>
      </c>
      <c r="D28" s="39"/>
      <c r="E28" s="39">
        <f>E5+E27</f>
        <v>135588</v>
      </c>
      <c r="F28" s="39"/>
      <c r="G28" s="41">
        <v>85.05</v>
      </c>
      <c r="H28" s="41"/>
      <c r="I28" s="41">
        <f t="shared" si="2"/>
        <v>-48.788240847272618</v>
      </c>
    </row>
    <row r="29" spans="1:9" ht="21.75" customHeight="1"/>
    <row r="30" spans="1:9">
      <c r="I30" s="51"/>
    </row>
  </sheetData>
  <mergeCells count="7">
    <mergeCell ref="A1:I1"/>
    <mergeCell ref="A2:I2"/>
    <mergeCell ref="A3:A4"/>
    <mergeCell ref="B3:B4"/>
    <mergeCell ref="G3:I3"/>
    <mergeCell ref="C3:D3"/>
    <mergeCell ref="E3:F3"/>
  </mergeCells>
  <phoneticPr fontId="8" type="noConversion"/>
  <pageMargins left="0.76" right="0.36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F32"/>
  <sheetViews>
    <sheetView topLeftCell="A2" workbookViewId="0">
      <selection activeCell="L10" sqref="L10"/>
    </sheetView>
  </sheetViews>
  <sheetFormatPr defaultRowHeight="13.5"/>
  <cols>
    <col min="1" max="1" width="34.875" customWidth="1"/>
    <col min="2" max="2" width="17.125" customWidth="1"/>
    <col min="3" max="3" width="15.625" customWidth="1"/>
    <col min="4" max="4" width="15" customWidth="1"/>
    <col min="5" max="5" width="15.5" customWidth="1"/>
    <col min="6" max="6" width="16.875" customWidth="1"/>
  </cols>
  <sheetData>
    <row r="1" spans="1:6" ht="22.5">
      <c r="A1" s="76" t="s">
        <v>159</v>
      </c>
      <c r="B1" s="76"/>
      <c r="C1" s="76"/>
      <c r="D1" s="76"/>
      <c r="E1" s="76"/>
      <c r="F1" s="76"/>
    </row>
    <row r="2" spans="1:6" ht="19.5" customHeight="1" thickBot="1">
      <c r="A2" s="77" t="s">
        <v>0</v>
      </c>
      <c r="B2" s="77"/>
      <c r="C2" s="77"/>
      <c r="D2" s="77"/>
      <c r="E2" s="77"/>
      <c r="F2" s="77"/>
    </row>
    <row r="3" spans="1:6" ht="21.75" customHeight="1" thickBot="1">
      <c r="A3" s="104" t="s">
        <v>69</v>
      </c>
      <c r="B3" s="106" t="s">
        <v>160</v>
      </c>
      <c r="C3" s="106" t="s">
        <v>158</v>
      </c>
      <c r="D3" s="106" t="s">
        <v>114</v>
      </c>
      <c r="E3" s="108" t="s">
        <v>114</v>
      </c>
      <c r="F3" s="109"/>
    </row>
    <row r="4" spans="1:6" ht="14.25" thickBot="1">
      <c r="A4" s="105"/>
      <c r="B4" s="107"/>
      <c r="C4" s="107"/>
      <c r="D4" s="107"/>
      <c r="E4" s="16" t="s">
        <v>70</v>
      </c>
      <c r="F4" s="17" t="s">
        <v>71</v>
      </c>
    </row>
    <row r="5" spans="1:6" ht="14.25" thickBot="1">
      <c r="A5" s="13" t="s">
        <v>96</v>
      </c>
      <c r="B5" s="39">
        <f>B6+B8+B9+B10+B11+B12+B13+B14+B15+B16+B17+B19+B21+B22+B24+B25+B26+B27</f>
        <v>297181</v>
      </c>
      <c r="C5" s="39">
        <f>C6+C7+C8+C9+C10+C11+C12+C13+C14+C15+C16+C17+C18+C19+C20+C21+C22+C23+C24+C25+C26+C27</f>
        <v>323196</v>
      </c>
      <c r="D5" s="39">
        <v>229804</v>
      </c>
      <c r="E5" s="40">
        <f>C5/B5*100</f>
        <v>108.75392437605365</v>
      </c>
      <c r="F5" s="40">
        <f>(C5-D5)/D5*100</f>
        <v>40.639849610972831</v>
      </c>
    </row>
    <row r="6" spans="1:6" ht="14.25" thickBot="1">
      <c r="A6" s="14" t="s">
        <v>97</v>
      </c>
      <c r="B6" s="39">
        <v>27375</v>
      </c>
      <c r="C6" s="39">
        <v>19647</v>
      </c>
      <c r="D6" s="39">
        <v>23045</v>
      </c>
      <c r="E6" s="40">
        <f t="shared" ref="E6:E30" si="0">C6/B6*100</f>
        <v>71.769863013698625</v>
      </c>
      <c r="F6" s="40">
        <f t="shared" ref="F6:F30" si="1">(C6-D6)/D6*100</f>
        <v>-14.745064005207203</v>
      </c>
    </row>
    <row r="7" spans="1:6" ht="14.25" thickBot="1">
      <c r="A7" s="14" t="s">
        <v>98</v>
      </c>
      <c r="B7" s="39"/>
      <c r="C7" s="39">
        <v>13</v>
      </c>
      <c r="D7" s="39">
        <v>56</v>
      </c>
      <c r="E7" s="40"/>
      <c r="F7" s="40">
        <f t="shared" si="1"/>
        <v>-76.785714285714292</v>
      </c>
    </row>
    <row r="8" spans="1:6" ht="14.25" thickBot="1">
      <c r="A8" s="14" t="s">
        <v>99</v>
      </c>
      <c r="B8" s="39">
        <v>12603</v>
      </c>
      <c r="C8" s="39">
        <v>7058</v>
      </c>
      <c r="D8" s="39">
        <v>6607</v>
      </c>
      <c r="E8" s="40">
        <f t="shared" si="0"/>
        <v>56.002539077997305</v>
      </c>
      <c r="F8" s="40">
        <f t="shared" si="1"/>
        <v>6.8260935371575595</v>
      </c>
    </row>
    <row r="9" spans="1:6" ht="14.25" thickBot="1">
      <c r="A9" s="14" t="s">
        <v>100</v>
      </c>
      <c r="B9" s="39">
        <v>77576</v>
      </c>
      <c r="C9" s="39">
        <v>70214</v>
      </c>
      <c r="D9" s="39">
        <v>42267</v>
      </c>
      <c r="E9" s="40">
        <f t="shared" si="0"/>
        <v>90.50995153140147</v>
      </c>
      <c r="F9" s="40">
        <f t="shared" si="1"/>
        <v>66.120141008351681</v>
      </c>
    </row>
    <row r="10" spans="1:6" ht="14.25" thickBot="1">
      <c r="A10" s="14" t="s">
        <v>101</v>
      </c>
      <c r="B10" s="39">
        <v>12</v>
      </c>
      <c r="C10" s="39">
        <v>129</v>
      </c>
      <c r="D10" s="39">
        <v>152</v>
      </c>
      <c r="E10" s="40">
        <f t="shared" si="0"/>
        <v>1075</v>
      </c>
      <c r="F10" s="40">
        <f t="shared" si="1"/>
        <v>-15.131578947368421</v>
      </c>
    </row>
    <row r="11" spans="1:6" ht="14.25" thickBot="1">
      <c r="A11" s="14" t="s">
        <v>102</v>
      </c>
      <c r="B11" s="39">
        <v>2428</v>
      </c>
      <c r="C11" s="39">
        <v>3145</v>
      </c>
      <c r="D11" s="39">
        <v>2360</v>
      </c>
      <c r="E11" s="40">
        <f t="shared" si="0"/>
        <v>129.53047775947283</v>
      </c>
      <c r="F11" s="40">
        <f t="shared" si="1"/>
        <v>33.262711864406782</v>
      </c>
    </row>
    <row r="12" spans="1:6" ht="14.25" thickBot="1">
      <c r="A12" s="14" t="s">
        <v>103</v>
      </c>
      <c r="B12" s="39">
        <v>74748</v>
      </c>
      <c r="C12" s="39">
        <v>48663</v>
      </c>
      <c r="D12" s="39">
        <v>47022</v>
      </c>
      <c r="E12" s="40">
        <f t="shared" si="0"/>
        <v>65.102745223952482</v>
      </c>
      <c r="F12" s="40">
        <f t="shared" si="1"/>
        <v>3.4898558121730252</v>
      </c>
    </row>
    <row r="13" spans="1:6" ht="14.25" thickBot="1">
      <c r="A13" s="14" t="s">
        <v>104</v>
      </c>
      <c r="B13" s="39">
        <v>30093</v>
      </c>
      <c r="C13" s="39">
        <v>30188</v>
      </c>
      <c r="D13" s="39">
        <v>12729</v>
      </c>
      <c r="E13" s="40">
        <f t="shared" si="0"/>
        <v>100.315688033762</v>
      </c>
      <c r="F13" s="40">
        <f t="shared" si="1"/>
        <v>137.15924267420849</v>
      </c>
    </row>
    <row r="14" spans="1:6" ht="14.25" thickBot="1">
      <c r="A14" s="14" t="s">
        <v>105</v>
      </c>
      <c r="B14" s="39">
        <v>2971</v>
      </c>
      <c r="C14" s="39">
        <v>13680</v>
      </c>
      <c r="D14" s="39">
        <v>6236</v>
      </c>
      <c r="E14" s="40">
        <f t="shared" si="0"/>
        <v>460.4510265903736</v>
      </c>
      <c r="F14" s="40">
        <f t="shared" si="1"/>
        <v>119.37139191789609</v>
      </c>
    </row>
    <row r="15" spans="1:6" ht="14.25" thickBot="1">
      <c r="A15" s="14" t="s">
        <v>106</v>
      </c>
      <c r="B15" s="39">
        <v>6731</v>
      </c>
      <c r="C15" s="39">
        <v>38803</v>
      </c>
      <c r="D15" s="39">
        <v>32428</v>
      </c>
      <c r="E15" s="40">
        <f t="shared" si="0"/>
        <v>576.48194919031346</v>
      </c>
      <c r="F15" s="40">
        <f t="shared" si="1"/>
        <v>19.658936721351917</v>
      </c>
    </row>
    <row r="16" spans="1:6" ht="14.25" thickBot="1">
      <c r="A16" s="14" t="s">
        <v>107</v>
      </c>
      <c r="B16" s="39">
        <v>41342</v>
      </c>
      <c r="C16" s="39">
        <v>49338</v>
      </c>
      <c r="D16" s="39">
        <v>42775</v>
      </c>
      <c r="E16" s="40">
        <f t="shared" si="0"/>
        <v>119.34110589715058</v>
      </c>
      <c r="F16" s="40">
        <f t="shared" si="1"/>
        <v>15.343074225599066</v>
      </c>
    </row>
    <row r="17" spans="1:6" ht="14.25" thickBot="1">
      <c r="A17" s="14" t="s">
        <v>108</v>
      </c>
      <c r="B17" s="39">
        <v>960</v>
      </c>
      <c r="C17" s="39">
        <v>11847</v>
      </c>
      <c r="D17" s="39">
        <v>5110</v>
      </c>
      <c r="E17" s="40">
        <f t="shared" si="0"/>
        <v>1234.0625</v>
      </c>
      <c r="F17" s="40">
        <f t="shared" si="1"/>
        <v>131.83953033268102</v>
      </c>
    </row>
    <row r="18" spans="1:6" ht="14.25" thickBot="1">
      <c r="A18" s="14" t="s">
        <v>109</v>
      </c>
      <c r="B18" s="39"/>
      <c r="C18" s="39">
        <v>1741</v>
      </c>
      <c r="D18" s="39">
        <v>402</v>
      </c>
      <c r="E18" s="40"/>
      <c r="F18" s="40">
        <f t="shared" si="1"/>
        <v>333.08457711442787</v>
      </c>
    </row>
    <row r="19" spans="1:6" ht="14.25" thickBot="1">
      <c r="A19" s="14" t="s">
        <v>130</v>
      </c>
      <c r="B19" s="39">
        <v>148</v>
      </c>
      <c r="C19" s="39">
        <v>484</v>
      </c>
      <c r="D19" s="39">
        <v>550</v>
      </c>
      <c r="E19" s="40">
        <f t="shared" si="0"/>
        <v>327.02702702702703</v>
      </c>
      <c r="F19" s="40">
        <f t="shared" si="1"/>
        <v>-12</v>
      </c>
    </row>
    <row r="20" spans="1:6" ht="14.25" thickBot="1">
      <c r="A20" s="14" t="s">
        <v>131</v>
      </c>
      <c r="B20" s="39"/>
      <c r="C20" s="39">
        <v>3</v>
      </c>
      <c r="D20" s="39">
        <v>41</v>
      </c>
      <c r="E20" s="40"/>
      <c r="F20" s="40">
        <f t="shared" si="1"/>
        <v>-92.682926829268297</v>
      </c>
    </row>
    <row r="21" spans="1:6" ht="14.25" thickBot="1">
      <c r="A21" s="14" t="s">
        <v>132</v>
      </c>
      <c r="B21" s="39">
        <v>1403</v>
      </c>
      <c r="C21" s="39">
        <v>8704</v>
      </c>
      <c r="D21" s="39">
        <v>4113</v>
      </c>
      <c r="E21" s="40">
        <f t="shared" si="0"/>
        <v>620.38488952245189</v>
      </c>
      <c r="F21" s="40">
        <f t="shared" si="1"/>
        <v>111.62168733284707</v>
      </c>
    </row>
    <row r="22" spans="1:6" ht="14.25" thickBot="1">
      <c r="A22" s="14" t="s">
        <v>133</v>
      </c>
      <c r="B22" s="39">
        <v>11097</v>
      </c>
      <c r="C22" s="39">
        <v>9272</v>
      </c>
      <c r="D22" s="39">
        <v>1934</v>
      </c>
      <c r="E22" s="40">
        <f t="shared" si="0"/>
        <v>83.554113724430024</v>
      </c>
      <c r="F22" s="40">
        <f t="shared" si="1"/>
        <v>379.42088934850051</v>
      </c>
    </row>
    <row r="23" spans="1:6" ht="14.25" thickBot="1">
      <c r="A23" s="14" t="s">
        <v>137</v>
      </c>
      <c r="B23" s="39"/>
      <c r="C23" s="39">
        <v>100</v>
      </c>
      <c r="D23" s="39">
        <v>141</v>
      </c>
      <c r="E23" s="40"/>
      <c r="F23" s="40">
        <f t="shared" si="1"/>
        <v>-29.078014184397162</v>
      </c>
    </row>
    <row r="24" spans="1:6" ht="14.25" thickBot="1">
      <c r="A24" s="14" t="s">
        <v>138</v>
      </c>
      <c r="B24" s="39">
        <v>859</v>
      </c>
      <c r="C24" s="39">
        <v>8902</v>
      </c>
      <c r="D24" s="39">
        <v>314</v>
      </c>
      <c r="E24" s="40">
        <f t="shared" si="0"/>
        <v>1036.3213038416764</v>
      </c>
      <c r="F24" s="40">
        <f t="shared" si="1"/>
        <v>2735.0318471337582</v>
      </c>
    </row>
    <row r="25" spans="1:6" ht="14.25" thickBot="1">
      <c r="A25" s="14" t="s">
        <v>134</v>
      </c>
      <c r="B25" s="39">
        <v>3363</v>
      </c>
      <c r="C25" s="39"/>
      <c r="D25" s="39"/>
      <c r="E25" s="40"/>
      <c r="F25" s="40"/>
    </row>
    <row r="26" spans="1:6" ht="14.25" thickBot="1">
      <c r="A26" s="14" t="s">
        <v>135</v>
      </c>
      <c r="B26" s="39">
        <v>3472</v>
      </c>
      <c r="C26" s="39"/>
      <c r="D26" s="39">
        <v>210</v>
      </c>
      <c r="E26" s="40">
        <f t="shared" si="0"/>
        <v>0</v>
      </c>
      <c r="F26" s="40">
        <f t="shared" si="1"/>
        <v>-100</v>
      </c>
    </row>
    <row r="27" spans="1:6" ht="14.25" thickBot="1">
      <c r="A27" s="14" t="s">
        <v>136</v>
      </c>
      <c r="B27" s="39">
        <v>0</v>
      </c>
      <c r="C27" s="39">
        <v>1265</v>
      </c>
      <c r="D27" s="39">
        <v>1312</v>
      </c>
      <c r="E27" s="40" t="e">
        <f t="shared" si="0"/>
        <v>#DIV/0!</v>
      </c>
      <c r="F27" s="40">
        <f t="shared" si="1"/>
        <v>-3.5823170731707314</v>
      </c>
    </row>
    <row r="28" spans="1:6" ht="14.25" thickBot="1">
      <c r="A28" s="13" t="s">
        <v>110</v>
      </c>
      <c r="B28" s="39">
        <v>96277</v>
      </c>
      <c r="C28" s="39">
        <v>51447</v>
      </c>
      <c r="D28" s="39">
        <v>5775</v>
      </c>
      <c r="E28" s="40">
        <f t="shared" si="0"/>
        <v>53.43643860942904</v>
      </c>
      <c r="F28" s="40">
        <f t="shared" si="1"/>
        <v>790.85714285714289</v>
      </c>
    </row>
    <row r="29" spans="1:6" ht="14.25" thickBot="1">
      <c r="A29" s="13" t="s">
        <v>161</v>
      </c>
      <c r="B29" s="39"/>
      <c r="C29" s="39">
        <v>8</v>
      </c>
      <c r="D29" s="39"/>
      <c r="E29" s="40"/>
      <c r="F29" s="40"/>
    </row>
    <row r="30" spans="1:6" ht="14.25" thickBot="1">
      <c r="A30" s="13" t="s">
        <v>111</v>
      </c>
      <c r="B30" s="39">
        <f>B5+B28</f>
        <v>393458</v>
      </c>
      <c r="C30" s="39">
        <f>C5+C28</f>
        <v>374643</v>
      </c>
      <c r="D30" s="39">
        <v>235579</v>
      </c>
      <c r="E30" s="40">
        <f t="shared" si="0"/>
        <v>95.218041061561848</v>
      </c>
      <c r="F30" s="40">
        <f t="shared" si="1"/>
        <v>59.030728545413638</v>
      </c>
    </row>
    <row r="31" spans="1:6" ht="25.5" customHeight="1">
      <c r="A31" s="18"/>
    </row>
    <row r="32" spans="1:6">
      <c r="F32" s="51"/>
    </row>
  </sheetData>
  <mergeCells count="7">
    <mergeCell ref="A1:F1"/>
    <mergeCell ref="A2:F2"/>
    <mergeCell ref="A3:A4"/>
    <mergeCell ref="B3:B4"/>
    <mergeCell ref="C3:C4"/>
    <mergeCell ref="D3:D4"/>
    <mergeCell ref="E3:F3"/>
  </mergeCells>
  <phoneticPr fontId="8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2021年一般公共预算收支决算表</vt:lpstr>
      <vt:lpstr>2021年政府性基金预算收支决算表</vt:lpstr>
      <vt:lpstr>2022年上半年财政收入执行情况表</vt:lpstr>
      <vt:lpstr>2022年上半年财政支出执行情况表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2022-07-20T07:55:34Z</cp:lastPrinted>
  <dcterms:created xsi:type="dcterms:W3CDTF">2021-07-15T03:13:33Z</dcterms:created>
  <dcterms:modified xsi:type="dcterms:W3CDTF">2022-07-20T07:55:37Z</dcterms:modified>
</cp:coreProperties>
</file>