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告" sheetId="2" r:id="rId1"/>
  </sheets>
  <definedNames>
    <definedName name="_xlnm._FilterDatabase" localSheetId="0" hidden="1">公告!$A$5:$O$127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<sst xmlns="http://schemas.openxmlformats.org/spreadsheetml/2006/main" count="1102" uniqueCount="497">
  <si>
    <r>
      <rPr>
        <sz val="20"/>
        <rFont val="方正小标宋简体"/>
        <charset val="134"/>
      </rPr>
      <t xml:space="preserve">2025年度财政衔接补助资金项目年度计划完成情况公告表
     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2025年12月24日</t>
    </r>
  </si>
  <si>
    <t>序号</t>
  </si>
  <si>
    <t>项目类型</t>
  </si>
  <si>
    <t>项目名称</t>
  </si>
  <si>
    <t>项目内容及建设规模</t>
  </si>
  <si>
    <t>建设期限
（起止时间）</t>
  </si>
  <si>
    <t>绩效目标</t>
  </si>
  <si>
    <t>项目实施地点</t>
  </si>
  <si>
    <t>资金投入（万元）</t>
  </si>
  <si>
    <t>进度
情况</t>
  </si>
  <si>
    <t>绩效实现情况</t>
  </si>
  <si>
    <t>备注</t>
  </si>
  <si>
    <t>合计</t>
  </si>
  <si>
    <t>财政衔接资金</t>
  </si>
  <si>
    <t>其它资金投入</t>
  </si>
  <si>
    <t>镇</t>
  </si>
  <si>
    <t>村</t>
  </si>
  <si>
    <t>小计</t>
  </si>
  <si>
    <t>中央</t>
  </si>
  <si>
    <t>省级</t>
  </si>
  <si>
    <t>市级</t>
  </si>
  <si>
    <t>县级</t>
  </si>
  <si>
    <t>乡村建设行动</t>
  </si>
  <si>
    <t>蓝关街道蒋寨村六组道路硬化项目</t>
  </si>
  <si>
    <t>新建水泥混凝土路面2870㎡，平面交叉4处（18cm水泥混凝土面层120㎡）。</t>
  </si>
  <si>
    <t>2025年4—12月</t>
  </si>
  <si>
    <t>硬化道路1200米，方便群众出行,保障道路安全，提升农业生产和农村人居生产生活条件</t>
  </si>
  <si>
    <t>蓝关街道</t>
  </si>
  <si>
    <t>蒋寨村</t>
  </si>
  <si>
    <t>已完成</t>
  </si>
  <si>
    <t>已实现</t>
  </si>
  <si>
    <t>产业发展</t>
  </si>
  <si>
    <t>华胥镇吉湾村高标准设施樱桃产业园建设项目</t>
  </si>
  <si>
    <t>1.新建设施樱桃大棚15栋17036㎡包含单坡温棚、联栋拱棚，安装水肥一体化系统；
2.建设分选、包装车间500㎡，冷库600立方米，占地200㎡；
3.配备管护房、生产道路等必要的附属设施；
4.项目总占地约45亩，总建筑面积约18000㎡；</t>
  </si>
  <si>
    <r>
      <t>1.经营模式：出租
2.带农益农：提供就业岗位10个；带动</t>
    </r>
    <r>
      <rPr>
        <b/>
        <sz val="10"/>
        <color rgb="FF000000"/>
        <rFont val="黑体"/>
        <charset val="134"/>
      </rPr>
      <t>吉湾村、上雷、上许、旦村等4个村</t>
    </r>
    <r>
      <rPr>
        <sz val="10"/>
        <color theme="1"/>
        <rFont val="仿宋"/>
        <charset val="134"/>
      </rPr>
      <t>村发展集体经济
3.效益分配：预计年村集体经济收入28万元，带动各村同等收益。
4.产权归属：项目完成后，产权归吉湾村、杨庄村所有，项目资产由所在村吉湾村管理。</t>
    </r>
  </si>
  <si>
    <t>华胥镇</t>
  </si>
  <si>
    <t>吉湾村</t>
  </si>
  <si>
    <t>华胥镇宋家村设施蔬菜产业园建设</t>
  </si>
  <si>
    <t>计划投资150万元，新建跨度10米，日光温室6栋5800平方米，长110米2栋，长90米4栋，配备保温被、自动卷帘机等，配套60m³蓄水池及滴灌设施。</t>
  </si>
  <si>
    <t>1.经营模式：自营
2.带农益农：提供就业岗位5个；带动宋家村发展集体经济
3.效益分配：预计村集体经济收入8万元/年，收益30%用于村级建设包括日常环境提升、村级公益事业等，70%用于村发展经济、42户已脱贫户和村集体分红。
4.产权归属：项目完成后，产权归宋家村所有，项目资产由所在村宋家村管理。</t>
  </si>
  <si>
    <t>宋家村</t>
  </si>
  <si>
    <t>华胥镇旦村水毁道路修复项目路基防护护坡工程</t>
  </si>
  <si>
    <t>新建水泥混凝土路面210㎡，新建M7.5浆砌片石挡墙挡墙943.86m³</t>
  </si>
  <si>
    <t>硬化村内道路及生产路，方便群众生产生活出行。</t>
  </si>
  <si>
    <t>旦村</t>
  </si>
  <si>
    <t>洩湖镇樱桃标准化园区项目</t>
  </si>
  <si>
    <t>占地约70亩，新建露天、防灾减灾配套栽培设施；配建防雨棚、防虫网、水肥一体等现代果园配套设施。</t>
  </si>
  <si>
    <r>
      <rPr>
        <sz val="10"/>
        <rFont val="仿宋"/>
        <charset val="134"/>
      </rPr>
      <t>1.经营模式：出租
2.带农益农：提供就业岗位5个；受益户1262户4658人。带动</t>
    </r>
    <r>
      <rPr>
        <b/>
        <sz val="10"/>
        <rFont val="黑体"/>
        <charset val="134"/>
      </rPr>
      <t>冯家村、麻坡村</t>
    </r>
    <r>
      <rPr>
        <sz val="10"/>
        <rFont val="仿宋"/>
        <charset val="134"/>
      </rPr>
      <t>2个村发展集体经济。联带</t>
    </r>
    <r>
      <rPr>
        <b/>
        <sz val="10"/>
        <rFont val="黑体"/>
        <charset val="134"/>
      </rPr>
      <t>辋川镇董家岩、甘家坪村</t>
    </r>
    <r>
      <rPr>
        <sz val="10"/>
        <rFont val="仿宋"/>
        <charset val="134"/>
      </rPr>
      <t>等2个发展集体经济。
3.效益分配：预计村集体经济收入19.5万元，带动各村集体经济同等收益。
4.产权归属：项目完成后，产权归冯家村等4个村所有，由项目所在村冯家村管理。</t>
    </r>
  </si>
  <si>
    <t>洩湖镇</t>
  </si>
  <si>
    <t>冯家村</t>
  </si>
  <si>
    <t>洩湖镇冯家村水毁路修复项目</t>
  </si>
  <si>
    <t>新建水泥混凝土路面1000㎡，挖除破损路面672㎡，平面交叉5处（18cm水泥混凝土面层150㎡）。</t>
  </si>
  <si>
    <t>2025年1月-2025年12月</t>
  </si>
  <si>
    <t>提升村整体基础设施水平，方便群众生产生活，直接受益户468户1857人</t>
  </si>
  <si>
    <t>洩湖镇陈家沟村水毁路修复及道路硬化项目</t>
  </si>
  <si>
    <t>新建水泥混凝土路面5180㎡，挖除破损路面451.5㎡，平面交叉3处（18cm水泥混凝土面层90㎡），新建1-0.75钢筋混凝土圆管涵2道。</t>
  </si>
  <si>
    <t>有效提高村民的生产生活质量，方便136户600人的出行，为建设乡村振兴打好基础。</t>
  </si>
  <si>
    <t>陈家沟村</t>
  </si>
  <si>
    <t>易地搬迁后扶</t>
  </si>
  <si>
    <t>洩湖镇易地搬迁安置点基础设施修复项目</t>
  </si>
  <si>
    <t>原倾斜围墙拆除恢复138米，卫生间屋面防水修复100平方米，卫生间吊顶修复75平方米，卫生间墙面修复95平方米等。</t>
  </si>
  <si>
    <t>2025年3月至2025年12月</t>
  </si>
  <si>
    <t>改善安置点基础设施，提升群众生活满意度</t>
  </si>
  <si>
    <t>洩湖安置点</t>
  </si>
  <si>
    <t>洩湖镇黑沟村道路硬化项目</t>
  </si>
  <si>
    <t>新建水泥混凝土路面6430㎡，路肩352.88m³，清表1584m³，挖除破损路面451.50㎡。</t>
  </si>
  <si>
    <t>解决147户544人出行，提升整体基础设施水平，方便群众生产生活。</t>
  </si>
  <si>
    <t>黑沟村、簸萁掌村</t>
  </si>
  <si>
    <t>三里镇杨村设施果蔬产业园二期项目</t>
  </si>
  <si>
    <t>新建果树防雨棚200亩，大跨度钢架大棚3栋，有机肥堆肥棚1栋，分拣预冷库300平方，自动外遮阳设施47500平米，智能物联检测控制管理系统37套，露天环境监测设备5套，智能水肥一体化设备2套，灌溉管网4组，看护房4间，水肥室2间，配套园区电力设施，砂石路800米，大棚果树专用保温棉被56500平米，园区围网3800米，改造排水渠3700米。</t>
  </si>
  <si>
    <r>
      <rPr>
        <sz val="10"/>
        <color theme="1"/>
        <rFont val="仿宋"/>
        <charset val="134"/>
      </rPr>
      <t>1.经营模式：出租
2.带农益农：提供就业岗位10个；带动</t>
    </r>
    <r>
      <rPr>
        <b/>
        <sz val="10"/>
        <rFont val="黑体"/>
        <charset val="134"/>
      </rPr>
      <t>杨村、王坡、贾沟、柴寨、南王等</t>
    </r>
    <r>
      <rPr>
        <b/>
        <sz val="10"/>
        <rFont val="仿宋"/>
        <charset val="134"/>
      </rPr>
      <t>5个</t>
    </r>
    <r>
      <rPr>
        <sz val="10"/>
        <color theme="1"/>
        <rFont val="仿宋"/>
        <charset val="134"/>
      </rPr>
      <t>村发展集体经济，同时</t>
    </r>
    <r>
      <rPr>
        <sz val="10"/>
        <color indexed="8"/>
        <rFont val="仿宋"/>
        <charset val="134"/>
      </rPr>
      <t>，</t>
    </r>
    <r>
      <rPr>
        <b/>
        <sz val="10"/>
        <color indexed="8"/>
        <rFont val="黑体"/>
        <charset val="134"/>
      </rPr>
      <t>联带普化镇张坪村、徐军寨村、石韦村、周董村、訾家山村、清凉寺村等</t>
    </r>
    <r>
      <rPr>
        <b/>
        <sz val="10"/>
        <color indexed="8"/>
        <rFont val="仿宋"/>
        <charset val="134"/>
      </rPr>
      <t>6个村</t>
    </r>
    <r>
      <rPr>
        <b/>
        <sz val="10"/>
        <color indexed="8"/>
        <rFont val="黑体"/>
        <charset val="134"/>
      </rPr>
      <t>集体经济同等收益。</t>
    </r>
    <r>
      <rPr>
        <sz val="10"/>
        <color theme="1"/>
        <rFont val="仿宋"/>
        <charset val="134"/>
      </rPr>
      <t xml:space="preserve">
3.效益分配：预计村集体经济收入45万元，在镇内及联带普化镇有关村集体经济同等收益；
4.产权归属：项目完成后，产权归杨村等11个村所有，项目资产由所在村杨村管理。</t>
    </r>
  </si>
  <si>
    <t>三里镇</t>
  </si>
  <si>
    <t>杨村</t>
  </si>
  <si>
    <t>三里镇磨李村水毁修复项目</t>
  </si>
  <si>
    <r>
      <rPr>
        <sz val="10"/>
        <color theme="1"/>
        <rFont val="仿宋"/>
        <charset val="134"/>
      </rPr>
      <t>新建水泥混凝土路面5970㎡，挖土方17596.8m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，新建排水178m，新建C20片石混凝土挡墙706.14m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</si>
  <si>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2025年3月-12月</t>
  </si>
  <si>
    <t>方便全村420户群众生产生活</t>
  </si>
  <si>
    <t>磨李村</t>
  </si>
  <si>
    <t>三里镇北小寨3组水毁路滑坡修复</t>
  </si>
  <si>
    <t>拆除原混凝土路面180㎡，新建18cm厚C30混凝土路面长40m，面积为180㎡；新建C30片石混凝土挡墙长40m，工程量为101.9m³</t>
  </si>
  <si>
    <t>解决21户31人安全出行，带动群众产业发展，促进旅游和乡村振兴。</t>
  </si>
  <si>
    <t>北小寨村</t>
  </si>
  <si>
    <t>普化镇宝兴寺村灌溉机井建设实施工程</t>
  </si>
  <si>
    <t>灌溉机井建设，深度200米</t>
  </si>
  <si>
    <t>2025年8月-12月</t>
  </si>
  <si>
    <t>实现自动化、智能化灌溉，提高农业生产效率，减轻农民劳动强度，同时还可解决100户村民及民宿饮水问题。</t>
  </si>
  <si>
    <t>普化镇</t>
  </si>
  <si>
    <t>宝兴寺村</t>
  </si>
  <si>
    <t>2024年普化镇全岭村奶山羊养殖场建设项目尾款</t>
  </si>
  <si>
    <r>
      <rPr>
        <sz val="10"/>
        <rFont val="仿宋"/>
        <charset val="134"/>
      </rPr>
      <t>该项目总投资351.13万元，2024已安排资金285.61万元（衔接资金157.08万元，发改委专项资金128.53万元）本次补齐项目尾款总建筑面积1785.62 m</t>
    </r>
    <r>
      <rPr>
        <vertAlign val="superscript"/>
        <sz val="10"/>
        <rFont val="仿宋"/>
        <charset val="134"/>
      </rPr>
      <t>2</t>
    </r>
    <r>
      <rPr>
        <sz val="10"/>
        <rFont val="仿宋"/>
        <charset val="134"/>
      </rPr>
      <t>,占地面积10.94亩，养殖场年存栏奶山羊300 只。</t>
    </r>
  </si>
  <si>
    <t>该项目属于经营性资产，项目建成后属全岭村所有，项目资产由全岭村监管。项目建成后交付第三方运营，村集体收益15万元；社会效益方面年可产鲜羊奶84吨，可实现鲜奶收入50.4万元：年可产羔羊378只，每只按500元计，可实现收入18.9万元。年奶山羊毛收入69.3万元，扣除运营成本，净利润可达20.3万元。同时可提供劳动力就业岗位3人，年付工资9万元。</t>
  </si>
  <si>
    <t>全岭村</t>
  </si>
  <si>
    <t>普化镇下杨寨村一二三产融合发展产业配套项目</t>
  </si>
  <si>
    <t>安装太阳能路灯51套，修建400*500mm排水沟229.3米，路面加宽及黑化785.4㎡，路肩培土785.4米，浆砌片石挡墙99.75m³，新建300m³蓄水池1座。</t>
  </si>
  <si>
    <t>1.经营模式：三星资管运营。
2、带农益农：提供就业岗位10余个；带动下杨寨村发展集体经济
3、效益分配，预计增收28万元，集体资产当年收益的70%交由村民平均分配；30%交由村集体支配，用于村内公共事务。
4、产权归属：项目建成后资产归下杨寨村所有，项目资产由下杨寨村管理。</t>
  </si>
  <si>
    <t>下杨寨村</t>
  </si>
  <si>
    <t>普化镇邵家寨村进村主干道路面及挡墙修复项目</t>
  </si>
  <si>
    <t>修建C20片石混凝土挡墙6处，总长91米，高度2.5米-7米；修复水泥路面长73米，宽3.5米，厚0.18cm主干道路面及挡墙修复。</t>
  </si>
  <si>
    <t>2025年1月-12月</t>
  </si>
  <si>
    <t>以解决群众出行难问题同时确保群众的生命及房屋等财产安全。</t>
  </si>
  <si>
    <t>邵寨村</t>
  </si>
  <si>
    <t>前程村生产路建设</t>
  </si>
  <si>
    <t>新建水泥混凝土路面2800㎡，挖除破损路面2804㎡。</t>
  </si>
  <si>
    <t>方便群众出行</t>
  </si>
  <si>
    <t>玉山镇</t>
  </si>
  <si>
    <t>前程村</t>
  </si>
  <si>
    <t>玉山镇车贺村村内排水渠工程</t>
  </si>
  <si>
    <t>排水边沟1602m。</t>
  </si>
  <si>
    <t>解决雨季村内排水问题。</t>
  </si>
  <si>
    <t>车贺村</t>
  </si>
  <si>
    <t>玉山镇闫河村损毁道路修复项目</t>
  </si>
  <si>
    <t>新建修复水泥混凝土路面5825㎡。</t>
  </si>
  <si>
    <t>闫河村</t>
  </si>
  <si>
    <t>安村镇联村集体经济设施蔬菜第三产业园（二期）项目</t>
  </si>
  <si>
    <t>1、项目总占地39742.11平方米（约59.6亩）。2、园区新建连栋拱棚16座，总面积30344平方米。3、规划主干道宽4.5米，长度424.26米，砂石路路面总面积1909.17平方米。新建400米机井1眼，井房1座，阀门井1座，DN110闸阀。5、完善园区电气及基地灌溉系统。</t>
  </si>
  <si>
    <t>2025年2月—12月</t>
  </si>
  <si>
    <r>
      <rPr>
        <sz val="10"/>
        <color theme="1"/>
        <rFont val="仿宋"/>
        <charset val="134"/>
      </rPr>
      <t>1.经营模式：出租                    
2.带农益农：提供就业岗位不低于30个，带动</t>
    </r>
    <r>
      <rPr>
        <b/>
        <sz val="10"/>
        <color indexed="8"/>
        <rFont val="黑体"/>
        <charset val="134"/>
      </rPr>
      <t>府君寨、寇坡、杨孔寺、巨东、田村、马沟、府庄</t>
    </r>
    <r>
      <rPr>
        <sz val="10"/>
        <color theme="1"/>
        <rFont val="仿宋"/>
        <charset val="134"/>
      </rPr>
      <t>等7个村发展联村集体经济。</t>
    </r>
    <r>
      <rPr>
        <b/>
        <sz val="10"/>
        <color indexed="8"/>
        <rFont val="黑体"/>
        <charset val="134"/>
      </rPr>
      <t>同时，联带辋川镇河口村、山底村、</t>
    </r>
    <r>
      <rPr>
        <b/>
        <sz val="10"/>
        <rFont val="黑体"/>
        <charset val="134"/>
      </rPr>
      <t>白家坪</t>
    </r>
    <r>
      <rPr>
        <b/>
        <sz val="10"/>
        <color indexed="8"/>
        <rFont val="黑体"/>
        <charset val="134"/>
      </rPr>
      <t>村、官上村</t>
    </r>
    <r>
      <rPr>
        <sz val="10"/>
        <color indexed="8"/>
        <rFont val="仿宋"/>
        <charset val="134"/>
      </rPr>
      <t>等4个村集体经济发展。</t>
    </r>
    <r>
      <rPr>
        <sz val="10"/>
        <color theme="1"/>
        <rFont val="仿宋"/>
        <charset val="134"/>
      </rPr>
      <t xml:space="preserve">
3.效益分配：预计年集体经济收入20万，带动各村同等收益。
4.产权归属：项目完成后，产权归11个村共同持有，资产日常管护由所在村龙村管护管理。</t>
    </r>
  </si>
  <si>
    <t>安村镇</t>
  </si>
  <si>
    <t>龙村</t>
  </si>
  <si>
    <t>2024年安村镇龙村设施蔬菜产业园项目（联村集体经济）尾款</t>
  </si>
  <si>
    <t>该项目总投资584.96万元，2024年已安排资金550万元，本次安排34.96万元，完成2024年159亩产业园建设。</t>
  </si>
  <si>
    <t>本项目为经营性资产，建成后资产归龙村、郭村、杨刘坡村等10个村集体共同所有，资产由龙村托管给第三方进行专业性经营，村集体通过土地租金及收益分配每年增加村集体收入27万元，收益30%用于村级建设包括日常环境提升、村级公益事业等，70%用于村发展经济；同时第三方企业也将吸纳劳动力、带动周边群众发展生产、销售等方式提升村集体经济</t>
  </si>
  <si>
    <t>安村镇联村集体经济第四产业园</t>
  </si>
  <si>
    <t>1、新建连栋大棚7栋，占地面积49024平方米；2、新建冷库及分拣车间，建筑面积540平方米。配套建设园区水肥系统及供电工程，200立方米蓄水池一座，修建内部道路。</t>
  </si>
  <si>
    <t>1.经营模式：出租长安区康锂种养殖专业合作社运营。
2、带农益农：提供就业岗位10余个；带动龙村、杨刘坡、寇坡、安村、上白、府庄、腰道、巨西、韩寺、巨东、宋咀等11个发展集体经济
3、效益分配，预计增收35万元，集体资产当年收益的70%交由村民平均分配；30%交由村集体支配，用于村内公共事务。
4、产权归属：项目建成后资产由龙村、杨刘坡、寇坡、安村、上白、府庄、腰道、巨西、韩寺、巨东、宋咀等11个村集体经济组织共同持有，项目资产由所在村龙村管理。</t>
  </si>
  <si>
    <t>安村镇寇坡村村内主干道路硬化项目</t>
  </si>
  <si>
    <t>新建水泥混凝土路面5060㎡，新建1-0.75钢筋混凝土圆管涵2道。</t>
  </si>
  <si>
    <t>建成后可保障村民的安全出行</t>
  </si>
  <si>
    <t>安村镇 寇坡村</t>
  </si>
  <si>
    <t>安村镇杨刘坡村硬化路</t>
  </si>
  <si>
    <t>新建水泥混凝土路面4320㎡。</t>
  </si>
  <si>
    <t>保障村民安全出行</t>
  </si>
  <si>
    <t>杨刘坡村</t>
  </si>
  <si>
    <t>孟村镇联村集体经济产业园建设项目二期</t>
  </si>
  <si>
    <t>园区面积181亩，建设拱棚113栋87100㎡，配套分拣棚及冷库、管理用房、360米机井1眼、井房、水肥系统2套、生产路及给水工程、电气工程等。</t>
  </si>
  <si>
    <t>2025年1-12月</t>
  </si>
  <si>
    <r>
      <rPr>
        <sz val="10"/>
        <color theme="1"/>
        <rFont val="仿宋"/>
        <charset val="134"/>
      </rPr>
      <t>1.经营模式：出租
2.带农益农：提供就业岗位120个；带动</t>
    </r>
    <r>
      <rPr>
        <b/>
        <sz val="10"/>
        <rFont val="黑体"/>
        <charset val="134"/>
      </rPr>
      <t>怀珍坊村、樊家村等17个</t>
    </r>
    <r>
      <rPr>
        <sz val="10"/>
        <color theme="1"/>
        <rFont val="仿宋"/>
        <charset val="134"/>
      </rPr>
      <t>村发展集体经济。</t>
    </r>
    <r>
      <rPr>
        <b/>
        <sz val="10"/>
        <color indexed="8"/>
        <rFont val="黑体"/>
        <charset val="134"/>
      </rPr>
      <t>同时，联带九间房镇街子村、柿园子村、何家川、韩家坪村、漫道村等</t>
    </r>
    <r>
      <rPr>
        <b/>
        <sz val="10"/>
        <color indexed="8"/>
        <rFont val="仿宋"/>
        <charset val="134"/>
      </rPr>
      <t>5个村发展</t>
    </r>
    <r>
      <rPr>
        <b/>
        <sz val="10"/>
        <color indexed="8"/>
        <rFont val="黑体"/>
        <charset val="134"/>
      </rPr>
      <t>集体经济。</t>
    </r>
    <r>
      <rPr>
        <sz val="10"/>
        <color theme="1"/>
        <rFont val="仿宋"/>
        <charset val="134"/>
      </rPr>
      <t xml:space="preserve">
3.效益分配：预计年村集体经济收入51万元，带动各村同等收益。
4.产权归属：项目完成后，产权归怀珍坊村等22个村所有，项目资产由所在村怀珍坊村管理。</t>
    </r>
  </si>
  <si>
    <t>孟村镇</t>
  </si>
  <si>
    <t>怀珍坊</t>
  </si>
  <si>
    <t>孟村镇东坡村蔬菜大棚项目</t>
  </si>
  <si>
    <t>占地43亩，计划建设设施蔬菜大棚26座17670㎡及配套设施。</t>
  </si>
  <si>
    <t>2025年8-12月</t>
  </si>
  <si>
    <r>
      <rPr>
        <sz val="10"/>
        <color theme="1"/>
        <rFont val="仿宋"/>
        <charset val="134"/>
      </rPr>
      <t>1.经营模式：出租
2.带农益农：提供就业岗位5个；带动</t>
    </r>
    <r>
      <rPr>
        <b/>
        <sz val="10"/>
        <color indexed="8"/>
        <rFont val="黑体"/>
        <charset val="134"/>
      </rPr>
      <t>东坡村</t>
    </r>
    <r>
      <rPr>
        <sz val="10"/>
        <color theme="1"/>
        <rFont val="仿宋"/>
        <charset val="134"/>
      </rPr>
      <t>发展集体经济。
3.效益分配：村集体经济收入15万元/年。
4.产权归属：项目完成后，产权归东坡村所有，项目资产由所在村东坡村管理。</t>
    </r>
  </si>
  <si>
    <t>东坡村</t>
  </si>
  <si>
    <t>孟村镇樊家村智能连栋温室大棚建设项目</t>
  </si>
  <si>
    <t>园区占地面积5亩，土地性质一般林地，建设1栋2400平方米智能温室，配备设备安装及其他附属设施建设。</t>
  </si>
  <si>
    <t>1.经营模式：出租。
2.带农益农：提供就业岗位4个；带动樊家村发展集体经济
3.效益分配：预计村集体经济收入8万元/年，集体资产当年收益的70%交由村民平均分配；30%交由村集体支配，用于村内公共事务。
4.产权归属：项目完成后，产权归樊家村所有，项目资产由所在村樊家村管理。</t>
  </si>
  <si>
    <t>樊家村</t>
  </si>
  <si>
    <t>孟村镇段家村出行路硬化</t>
  </si>
  <si>
    <r>
      <rPr>
        <sz val="10"/>
        <rFont val="仿宋"/>
        <charset val="134"/>
      </rPr>
      <t>新建水泥混凝土路面3790㎡，新建C20片石混凝土挡墙255.17m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，新建1-0.75钢筋混凝土圆管涵1道。</t>
    </r>
  </si>
  <si>
    <t>有效提升村容村貌，带动脱贫人口致富，方便村民出行，提高村民收入。</t>
  </si>
  <si>
    <t>段家</t>
  </si>
  <si>
    <t>前卫镇前卫村果蔬种植二期项目</t>
  </si>
  <si>
    <t>占地138.47亩，建设钢架大棚78栋58850㎡，配套分拣中心300㎡、冷库72㎡、管理及看护房189㎡、生产路11520㎡、水肥一体化机房2座84㎡、检查井7个、配电柜1个，铺设给水管道18575米、电路1168米，排水渠9263.44米等。</t>
  </si>
  <si>
    <r>
      <rPr>
        <sz val="10"/>
        <color theme="1"/>
        <rFont val="仿宋"/>
        <charset val="134"/>
      </rPr>
      <t>1.经营模式：出租
2.带农益农：提供就业岗位20个；带动</t>
    </r>
    <r>
      <rPr>
        <b/>
        <sz val="10"/>
        <color indexed="8"/>
        <rFont val="黑体"/>
        <charset val="134"/>
      </rPr>
      <t>龙寨、徐塬、康庄、吴村庙、西巩、安岱、滕寨等</t>
    </r>
    <r>
      <rPr>
        <b/>
        <sz val="10"/>
        <color indexed="8"/>
        <rFont val="仿宋"/>
        <charset val="134"/>
      </rPr>
      <t>7个村</t>
    </r>
    <r>
      <rPr>
        <sz val="10"/>
        <color theme="1"/>
        <rFont val="仿宋"/>
        <charset val="134"/>
      </rPr>
      <t>发展集体经济。
3.效益分配：预计村集体经济收入30万元/年，每个村收益4万元。
4.产权归属：项目完成后，产权归前卫村等7个村所有，项目资产由所在村前卫村管理。</t>
    </r>
  </si>
  <si>
    <t>前卫镇</t>
  </si>
  <si>
    <t>前卫村</t>
  </si>
  <si>
    <t>前卫镇将军村修建道路项目</t>
  </si>
  <si>
    <t>新建水泥混凝土路面6660㎡，平面交叉11处（18cm水泥混凝土面层330㎡），新建1-0.75钢筋混凝土圆管涵1道。</t>
  </si>
  <si>
    <t>2025年3月-2025年12月</t>
  </si>
  <si>
    <t>方便群众出行，提升人居环境。</t>
  </si>
  <si>
    <t>将军村</t>
  </si>
  <si>
    <t>汤峪镇联村集体经济产业园(108省道)</t>
  </si>
  <si>
    <t>占地150亩，建设钢架大棚100栋60000㎡，配套水、电、路、肥水一体化设施和管护房等。</t>
  </si>
  <si>
    <r>
      <rPr>
        <sz val="10"/>
        <color theme="1"/>
        <rFont val="仿宋"/>
        <charset val="134"/>
      </rPr>
      <t>1.经营模式：出租
2.带农益农：提供就业岗位60个；</t>
    </r>
    <r>
      <rPr>
        <b/>
        <sz val="10"/>
        <color indexed="8"/>
        <rFont val="黑体"/>
        <charset val="134"/>
      </rPr>
      <t>带动小寺村、田家村、侯家村、史家寨村</t>
    </r>
    <r>
      <rPr>
        <sz val="10"/>
        <color theme="1"/>
        <rFont val="仿宋"/>
        <charset val="134"/>
      </rPr>
      <t>等史家寨片区村相关村发展集体经济。
3.效益分配：预计村集体经济收入15万元以上，带动各村同等收益。
4.产权归属：项目完成后，产权归小寺村、田家村、侯家村、史家寨村等村所有，项目资产由所在村小寺村管理。</t>
    </r>
  </si>
  <si>
    <t>汤峪镇</t>
  </si>
  <si>
    <t>小寺村</t>
  </si>
  <si>
    <t>汤峪镇联村集体经济产业园配套项目(尖角村)</t>
  </si>
  <si>
    <t>计划新建滴灌带47880米63PE管3250米，滴头旁通3481个，防兜水护网6359平方米，压膜槽7260米，压膜簧7260米，棚内钢丝22700米，63pe球阀115个，库房185.5平方米，围栏1304米，砂石路2784平方米。</t>
  </si>
  <si>
    <t>1.经营模式：合营
2.带农益农：提供就业岗位10个；带动尖角村发展集体经济
3.效益分配：预计村集体经济收入3.5万元/年，收益30%用于村级建设包括日常环境提升、村级公益事业等，70%用于村发展经济、2010户已脱贫户和村集体分红，其中已脱贫户占20%，村集体占80%。
4.产权归属：项目完成后，产权归尖角村所有，项目资产由所在村尖角村管理。</t>
  </si>
  <si>
    <t>尖角村</t>
  </si>
  <si>
    <t>汤峪镇聚庆村八组滑坡段治理</t>
  </si>
  <si>
    <r>
      <rPr>
        <sz val="10"/>
        <color theme="1"/>
        <rFont val="仿宋"/>
        <charset val="134"/>
      </rPr>
      <t>新建水泥混凝土路面2670㎡，挖除破损路面168㎡，新建C20片石混凝土挡墙638.16m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，排水边沟100m。</t>
    </r>
  </si>
  <si>
    <t>消除群众出行安全隐患，改善群众生产生活质量。</t>
  </si>
  <si>
    <t>聚庆村</t>
  </si>
  <si>
    <t>汤峪镇石门村水毁道路硬化及排水渠修复项目</t>
  </si>
  <si>
    <r>
      <rPr>
        <sz val="10"/>
        <color theme="1"/>
        <rFont val="仿宋"/>
        <charset val="134"/>
      </rPr>
      <t>新建水泥混凝土路面490㎡，换填5%水泥混凝土284.45m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，平面交叉2处（18cm水泥混凝土面层60㎡）。</t>
    </r>
  </si>
  <si>
    <t>石门村</t>
  </si>
  <si>
    <t>汤峪镇龚家村通村道路硬化</t>
  </si>
  <si>
    <t>龚家村，新建水泥混凝土路面2020㎡，路肩98.56m³，清表2912m³，C20片石混凝土367.38。</t>
  </si>
  <si>
    <t>解决433户1533人安全出行，确保行人和车辆的安全</t>
  </si>
  <si>
    <t>龚家村</t>
  </si>
  <si>
    <t>汤峪镇聚庆村村组防护工程</t>
  </si>
  <si>
    <t>修复滑坡点22米，采用两级挡土墙防护，新建M7.5浆砌片石挡土墙615m³。</t>
  </si>
  <si>
    <t>消除905户群众出行安全隐患，改善群众生产生活质量。</t>
  </si>
  <si>
    <t>焦岱镇佘湾设施蔬菜产业园区发展项目</t>
  </si>
  <si>
    <t>占地137.27亩，建设日光温室35栋，种植面积33300平米。配套园区道路、冷藏设施 机井、给水管网等水电生活配套。</t>
  </si>
  <si>
    <r>
      <rPr>
        <sz val="10"/>
        <rFont val="仿宋"/>
        <charset val="134"/>
      </rPr>
      <t>1.经营模式：出租
2.带农益农：提供就业岗位150个；带动</t>
    </r>
    <r>
      <rPr>
        <b/>
        <sz val="10"/>
        <rFont val="黑体"/>
        <charset val="134"/>
      </rPr>
      <t>佘湾村、樊坡村、柳家湾村</t>
    </r>
    <r>
      <rPr>
        <sz val="10"/>
        <rFont val="仿宋"/>
        <charset val="134"/>
      </rPr>
      <t>等15个村发展集体经济。
3.效益分配：预计村集体经济收入50万元/年，主体村佘湾村收益8万元，其余14个村收入3万元。
4.产权归属：项目完成后，产权归佘湾村等15个村所有，项目资产由所在村佘湾村管理。</t>
    </r>
  </si>
  <si>
    <t>焦岱镇</t>
  </si>
  <si>
    <t>佘家湾村</t>
  </si>
  <si>
    <t>焦岱镇佘家湾生态农业产业园建设（三期）</t>
  </si>
  <si>
    <t>项目占地150亩，新建温室（含缓冲间）32栋44625㎡，分拣区200㎡，蓄水池4个，泵房1个，深水井1口，配套水电路等辅助设施。</t>
  </si>
  <si>
    <t>1.经营模式：合营
2.带农益农：提供就业岗位20个；带动佘家湾村及厚镇宋寨村、边庄村发展集体经济
3.效益分配：预计村集体经济收入50万元/年，收益30%用于村级建设包括日常环境提升、村级公益事业等，70%用于村发展经济、66户已脱贫户和村集体分红，其中已脱贫户占20%，村集体占80%。
4.产权归属：产权归焦岱镇佘湾村、厚镇宋寨村、边庄村所有，厚镇宋寨村、边庄村分别按照投资60万元计算收益分配比例，项目资产由所在村佘湾村管理。</t>
  </si>
  <si>
    <t>焦岱镇老虎沟村道路修复项目</t>
  </si>
  <si>
    <t>新建水泥混凝土路面2100㎡，平面交叉4处（18cm水泥混凝土面层120㎡）。</t>
  </si>
  <si>
    <t>老虎村</t>
  </si>
  <si>
    <t>焦岱镇陈家沟村道路建设项目</t>
  </si>
  <si>
    <t>新建水泥混凝土路面1640㎡，平面交叉2处（18cm水泥混凝土面层75㎡）。</t>
  </si>
  <si>
    <t>小寨镇联村集体经济设施蔬菜产业园区项目</t>
  </si>
  <si>
    <t>项目占地73.41亩，建设钢构大棚45栋31500平方米，建设冷库、分拣车间、水井、蓄水池等配套设施。铺设供水管网，配置农机设备，安装供电设施等。</t>
  </si>
  <si>
    <r>
      <rPr>
        <sz val="10"/>
        <color theme="1"/>
        <rFont val="仿宋"/>
        <charset val="134"/>
      </rPr>
      <t>1.经营模式：出租
2.带农益农：提供就业岗位15个；带动西坡村、</t>
    </r>
    <r>
      <rPr>
        <b/>
        <sz val="10"/>
        <color indexed="8"/>
        <rFont val="黑体"/>
        <charset val="134"/>
      </rPr>
      <t>余家沟村、十回场村</t>
    </r>
    <r>
      <rPr>
        <sz val="10"/>
        <color theme="1"/>
        <rFont val="仿宋"/>
        <charset val="134"/>
      </rPr>
      <t>、小寨村发展集体经济
3.效益分配：预计村集体经济收入30万元/年，西坡村10万元，余家沟村、十回场村、小寨村每村6.6万元；
4.产权归属：项目完成后，产权归西坡村、余家沟村、十回场村、小寨村所有，项目资产由所在村西坡村管理。</t>
    </r>
  </si>
  <si>
    <t>小寨镇</t>
  </si>
  <si>
    <t>西坡村尧柏路西侧</t>
  </si>
  <si>
    <t>小寨镇西片产业发展抗旱设备配置项目</t>
  </si>
  <si>
    <t>修建牛心峪西河至村委会段灌溉水渠1.5公里，在代桥村建设蓄水池1处，配备灌溉设备3套、水泵2个、水管2km、电力设备2套等，为牛心峪、代桥、西坡村1000亩油葵种植及今后的农作物种植抗旱保收提供保障.</t>
  </si>
  <si>
    <t>1.经营模式：出租
2.带农益农：提供就业岗位5个；带动代桥村、牛心峪村、西坡村发展集体经济，灌溉油葵1000亩。
3.效益分配：预计村集体经济节支增收5万元/年，每个村收益1.7万元。
4.产权归属：项目完成后，产权归代桥村等3个村所有，项目资产由所在村代桥村管理。</t>
  </si>
  <si>
    <t>代桥、西坡村、牛心峪村</t>
  </si>
  <si>
    <t>基础设施</t>
  </si>
  <si>
    <t>小寨镇代桥村水毁路修复</t>
  </si>
  <si>
    <t>新建水泥混凝土路面140㎡，路肩培土30.03m³，挖除破损路面185.5㎡。C20片石混凝土746.14m³,1-0.5米圆管涵长5米。</t>
  </si>
  <si>
    <t>解决504户1922人安全出行，确保行人和车辆的安全</t>
  </si>
  <si>
    <t>代桥村村</t>
  </si>
  <si>
    <t>三官庙镇龙门村奶山羊养殖场改造提升项目</t>
  </si>
  <si>
    <t>新建奶山羊舍及羔羊舍1栋744.54m2,隔离羊舍1栋27.67m2,粪便池1座38.5m2,熏蒸烘干及挤奶设备间1栋76.16m2,地埋式蓄水池1座50m3;改建饲料库1个263.74m2,机具及维修间149.82m2;购置粪便带2套，电脉动移动式挤奶机30台套及配套道路、给排水设施场地等室外工程</t>
  </si>
  <si>
    <r>
      <rPr>
        <sz val="10"/>
        <color theme="1"/>
        <rFont val="仿宋"/>
        <charset val="134"/>
      </rPr>
      <t>1.经营模式：出租
2.带农益农：提供就业岗位10个；带动</t>
    </r>
    <r>
      <rPr>
        <b/>
        <sz val="10"/>
        <color indexed="8"/>
        <rFont val="黑体"/>
        <charset val="134"/>
      </rPr>
      <t>龙门村</t>
    </r>
    <r>
      <rPr>
        <sz val="10"/>
        <color theme="1"/>
        <rFont val="仿宋"/>
        <charset val="134"/>
      </rPr>
      <t>发展集体经济
3.效益分配：预计村集体经济收入9万元/年。
4.产权归属：项目完成后，产权归龙门村所有，项目资产由所在村龙门村管理。</t>
    </r>
  </si>
  <si>
    <t>三官庙镇</t>
  </si>
  <si>
    <t>龙门村</t>
  </si>
  <si>
    <t>三官庙镇冯岭村集体经济提升项目</t>
  </si>
  <si>
    <t>采购拖拉机1台（配备翻转犁1台、旋耕机1台、秸秆粉碎还田机1台、小麦免耕播种施肥机1台、玉米免耕精量施肥播种机1台），收割机1台，旋刀割草机2台。</t>
  </si>
  <si>
    <t>1.经营模式：出租
2.带农益农：提供就业岗位5个；带动冯岭村发展集体经济
3.效益分配：预计村集体经济收入4万元/年，收益30%用于村级建设包括日常环境提升、村级公益事业等，70%用于村发展经济、65户已脱贫户和村集体分红，其中已脱贫户占20%，村集体占80%。
4.产权归属：项目完成后，产权归冯岭村所有，项目资产由所在村冯岭村管理。</t>
  </si>
  <si>
    <t>冯岭村</t>
  </si>
  <si>
    <t>三官庙镇宋家坡村集体经济提升项目</t>
  </si>
  <si>
    <t>采购拖拉机1台（配备翻转犁1台、旋耕机1台、秸秆粉碎还田机1台、小麦免耕播种施肥机1台、玉米免耕精量施肥播种机1台），收割机1台，旋刀割草机1台，割灌机2台。</t>
  </si>
  <si>
    <t>1.经营模式：出租
2.带农益农：提供就业岗位5个；带动宋家坡村发展集体经济
3.效益分配：预计村集体经济收入4万元/年，收益30%用于村级建设包括日常环境提升、村级公益事业等，70%用于村发展经济、59户已脱贫户和村集体分红，其中已脱贫户占20%，村集体占80%。
4.产权归属：项目完成后，产权归宋家坡村所有，项目资产由所在村宋家坡村管理。</t>
  </si>
  <si>
    <t>宋家坡村</t>
  </si>
  <si>
    <t>三官庙镇水毁道路维修项目</t>
  </si>
  <si>
    <r>
      <rPr>
        <sz val="10"/>
        <color theme="1"/>
        <rFont val="仿宋"/>
        <charset val="134"/>
      </rPr>
      <t>该项目共涉及8个村：1.杨顶村水毁路修复：新建水泥混凝土路面930㎡，新建C20片石混凝土挡墙54.51m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，新建1-0.50钢筋混凝土圆管涵1道。
2.里峪湾村水毁路修复：新建水泥混凝土路面140㎡，新建1-0.60钢筋混凝土圆管涵1道。
3..龙曲村水毁路修复：新建水泥混凝土路面30㎡，新建C20片石混凝土挡墙66.36m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
4.惜惶岭村水毁路修复：新建水泥混凝土路面150㎡，新建C20片石混凝土挡墙56.7m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，新建1-0.75钢筋混凝土圆管涵1道。
5.北苍湾村水毁路修复：新建水泥混凝土路面490㎡。
6.马湾村七组至四组5段水毁路修复：新建水泥混凝土路面740㎡。
7.南湾岭村水毁路修复：新建水泥混凝土路面160㎡，新建C20片石混凝土挡墙23.7m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，新建1-0.30钢筋混凝土圆管涵1道。
8.龙门村水毁路修复：新建水泥混凝土路面1950㎡。</t>
    </r>
  </si>
  <si>
    <t>方便群众生产生活，解决出行隐患</t>
  </si>
  <si>
    <t>马湾村、杨顶村、南湾岭村、龙曲村、北苍湾村、惜惶岭村、里峪湾村、龙门村</t>
  </si>
  <si>
    <t>三官庙镇面岭村水毁道路修复项目</t>
  </si>
  <si>
    <t>新建水泥混凝土路面500㎡，路肩24.64m³，清表665.04m³，挖除破损路面504㎡。新建M7.5浆砌片石挡墙327.6m³。</t>
  </si>
  <si>
    <t>解决103户385人安全出行，方便群众生产生活，解决出行问题。</t>
  </si>
  <si>
    <t>面岭村</t>
  </si>
  <si>
    <t>三官庙镇易地搬迁安置点污水基础设施建设项目</t>
  </si>
  <si>
    <r>
      <rPr>
        <sz val="10"/>
        <rFont val="仿宋"/>
        <charset val="134"/>
      </rPr>
      <t>新建50m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化粪池一座，包含场地清理、清淤及配套供电设施。</t>
    </r>
  </si>
  <si>
    <t>2025年3-12月</t>
  </si>
  <si>
    <t>方便安置点群众生产生活，提安置点基础设施</t>
  </si>
  <si>
    <t>三官庙安置点</t>
  </si>
  <si>
    <t>厚镇清峪村通组路硬化修复</t>
  </si>
  <si>
    <t>新建水泥混凝土路面5700㎡，平面交叉19处（18cm水泥混凝土面层570㎡）。</t>
  </si>
  <si>
    <t>厚镇</t>
  </si>
  <si>
    <t>清峪村</t>
  </si>
  <si>
    <t>厚镇村二组道路修复项目</t>
  </si>
  <si>
    <t>新建水泥混凝土路面480㎡，路肩18.48m³，清表15m³，挖除破损路面480㎡。新建M7.5浆砌片石挡墙258.24m³。</t>
  </si>
  <si>
    <t>解决14户43人安全出行，确保行人和车辆的安全</t>
  </si>
  <si>
    <t>厚镇村</t>
  </si>
  <si>
    <t>厚镇易地搬迁安置点供水项目</t>
  </si>
  <si>
    <t>包括修建30立方米（高6米）水塔一座，自动上水系统2套，1350米供水管道铺设，阀门井10座。</t>
  </si>
  <si>
    <t>解决搬迁群众季节性吃水问题，保障供水。</t>
  </si>
  <si>
    <t>北川食用菌产业基地加强完善项目</t>
  </si>
  <si>
    <t>园区新增机井一套，满足园区菌棒注水要求，以及相关给水配套，无塔供水设备，喷淋系统更换。
在大棚外更换双层遮阳网，利用原大棚外架结构，拆除原破损遮阳网，新架双层遮阳网，以及围网。修复原结构外架，合计约13万平米。
更换园区大棚塑料薄膜，合计约10万平方米。修缮加固卷膜器等
完善园区厂房设施用电架设，园区夜间照明配套，园区道路铺设砂石800米以及新建排水渠。
采购香菇周转用框1000个，菌棒的打孔剥袋等设备。
李家俭园区大棚加固50栋。新建给水管网1000米。</t>
  </si>
  <si>
    <t>1.经营模式：出租                             
2.带农益农：提供就业岗位10个；带动张斜村发展集体经济
3.效益分配：预计村集体经济收入7.5万元/年，收益30%用于村级建设包括日常环境提升、村级公益事业等，70%用于村发展经济、73户已脱贫户和村集体分红，其中已脱贫户占20%，村集体占80%。
4.产权归属：项目完成后，产权归张斜村所有，项目资产由所在村张斜村管理。</t>
  </si>
  <si>
    <t>灞源镇</t>
  </si>
  <si>
    <t>张斜村</t>
  </si>
  <si>
    <t>灞源镇灞塬街村水毁道路修复项目</t>
  </si>
  <si>
    <r>
      <rPr>
        <sz val="10"/>
        <color theme="1"/>
        <rFont val="仿宋"/>
        <charset val="134"/>
      </rPr>
      <t>新建水泥混凝土路面5180㎡，挖除破损路面52.5㎡，路基天然砂砾回填1641m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，新建M7.5浆砌片石挡墙挡墙2092.90m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</si>
  <si>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灞源街村</t>
  </si>
  <si>
    <t>九间房镇公王村种植养殖项目</t>
  </si>
  <si>
    <t>项目总投资约35万元。其中露天香椿种植30亩，香椿苗90000株，1.5元/株，共计13.5万元；防草布25000㎡，1.2元/㎡，共计3万元；灌溉系统一套包括蓄水池、滴灌、自动控制阀、管道扩容等共计4万元；电动采芽剪20把，共计0.2万元；小型真空预冷机，0.5万元。
其中养殖部分：鸡苗采购3000羽*8元/羽（30日龄肉杂鸡）共计2.4万元；疫苗药品新城疫、法氏囊疫苗等0.6万元；层叠式鸡笼13组，每组0.35万元，共计4.55万元；乳头饮水器200个，共计0.2万元；半自动料线3套，共计0.45万元；清粪推车和保温灯，共计0.9万元，移动鸡棚3个，共计0.45万元；自动喷雾消毒机，0.45万元；粪污发酵菌剂0.3万元；自动化喂料设备，智能料塔 + 传送带，覆盖3000 羽养殖规模，共计2.3万元；粪便资源化设备，10m³小型发酵罐，1.2万元。</t>
  </si>
  <si>
    <t>1、经营模式：集体自营
2、联农带农：九间房镇公王村种植养殖建成后，第2年亩产量约600kg，第三年达1000kg，按产地均价15元/kg计，第三年到稳定期，年销售收入45万元。解决群众长期就业15户（含5户脱贫户），人均年收入增收8000元。
3、资产归属：项目完成后，产权归公王村所有，项目资产由公王村管理。</t>
  </si>
  <si>
    <t>九间房镇</t>
  </si>
  <si>
    <t>公王村</t>
  </si>
  <si>
    <t>九间房镇莲菜种植项目</t>
  </si>
  <si>
    <t>莲菜围堰进行防水处理22亩；割草机2台，高压水泵2台，安装太阳能照明灭虫灯10盏，C30混凝土拦水坝112m，高2m，宽1m；埋设给水管道500m；砂石路492m，宽度1m；莲菜保温储藏大棚2个6*4*3m,人工种植费；</t>
  </si>
  <si>
    <t>1、经营模式：集体自营
2、联农带农：公王村莲菜种植基地建成后，亩产量约4000斤，每斤6.5元，亩产效益约2.6万元。解决群众长期就业30人，临时就业累计近百人。惠及了村40余户群众。每年发放流转资金约1.1万元，带动40户122人增收。
3、资产归属：项目完成后，产权归公王村所有，项目资产由公王村管理。</t>
  </si>
  <si>
    <t>九间房镇张家坪村九组水毁路修复项目</t>
  </si>
  <si>
    <r>
      <rPr>
        <sz val="10"/>
        <color theme="1"/>
        <rFont val="仿宋"/>
        <charset val="134"/>
      </rPr>
      <t>新建水泥混凝土路面1100㎡，挖除破损路面656㎡，新建C20片石混凝土挡墙744.30m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，新建1-0.75钢筋混凝土圆管涵1道。</t>
    </r>
  </si>
  <si>
    <t>为该村提供了便利的交通条件，有利于该村的农产业销售，为群众增收奠定了基础</t>
  </si>
  <si>
    <t>张家坪村</t>
  </si>
  <si>
    <t>九间房镇韩家坪村八组道路硬化</t>
  </si>
  <si>
    <r>
      <rPr>
        <sz val="10"/>
        <color theme="1"/>
        <rFont val="仿宋"/>
        <charset val="134"/>
      </rPr>
      <t>新建水泥混凝土路面840㎡，挖除破损路面843.5㎡，新建C20片石混凝土挡墙1298.74m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，新建1-0.60钢筋混凝土圆管涵1道，新建1-2.0钢筋混凝土圆管涵1道。</t>
    </r>
  </si>
  <si>
    <t>有利于群众生产生活，排除安全隐患，方便群众出行</t>
  </si>
  <si>
    <t>韩家坪村</t>
  </si>
  <si>
    <t>九间房镇柿园子道路硬化项目</t>
  </si>
  <si>
    <t>村四、五、六组通往流峪寺道路硬化，长约2公里，宽3.5米</t>
  </si>
  <si>
    <t>排除主干道交通拥堵，促进旅游，乡村振兴，带动经济发展，招商引资致富道路。</t>
  </si>
  <si>
    <t>柿园子村</t>
  </si>
  <si>
    <t>九间房镇公王村乡村振兴生产路硬化</t>
  </si>
  <si>
    <t>新建水泥混凝土路面1430㎡，路肩89.76m³，清表403.92m³。</t>
  </si>
  <si>
    <t>解决308户1130人安全出行，方便群众生产生活，解决出行问题，带动群众产业发展，便利村民农业生产，促进旅游。</t>
  </si>
  <si>
    <t>蓝桥镇联村集体经济产业食用菌修复完善项目</t>
  </si>
  <si>
    <t>1、北沟村提升加固大棚38个，其中大块地产业园加固3号、4号、9号、11号、27号、8号棚等6个大棚，陡沟口产业园加固18号、19号、26号、27号、28号等5个大棚，下坪产业园（一）加固1-5号、7-8号、12-14号等10个大棚，下坪产业园（二）加固1-17号等17个大棚，并在现状钢结构上搭设防晒网，新打浅表机井3个；
2、圪塔庙村新架变压器一台（315KVA）,含线路（100米）及电杆（4个），新打机井1个，更换冷库压缩机，修复20座大棚喷淋设施（大棚占地面积3887.97平米）；
3、柳坪沟村产业园新打浅表机井一个，无塔上水器一个，更换冷库压缩机一个。
4、新店子村榆林坪树脂排水渠U500-500-1000mm,200米长。</t>
  </si>
  <si>
    <t>1、经营模式：出租
2、联农带农：提供就业岗位15个，持续推进延链补链强链工作，构建起“生产-贮存-销售-加工”一体化的产业发展格局，实现我镇食用菌产业全链条式发展。并有效带动群众增产增收8万元，提高群众收入。
3、资产归属：项目完成后，产权归北沟村、疙瘩庙村、柳坪村、新店子村所有，项目资产由所在村管理。</t>
  </si>
  <si>
    <t>蓝桥镇</t>
  </si>
  <si>
    <t>北沟村、圪塔庙村、柳坪村、新店子村</t>
  </si>
  <si>
    <t>蓝桥镇新店子村2025年村组道路恢复工程</t>
  </si>
  <si>
    <r>
      <rPr>
        <sz val="10"/>
        <color theme="1"/>
        <rFont val="仿宋"/>
        <charset val="134"/>
      </rPr>
      <t>新建水泥混凝土路面1910㎡，挖除破损路面999㎡，新建C20片石混凝土挡墙1261.33m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</si>
  <si>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全力以赴保民生、保生产、保交通、保安全、保稳定，确保行人和车辆的安全</t>
  </si>
  <si>
    <t>新店子</t>
  </si>
  <si>
    <t>蓝桥镇北沟村2025年基础设施恢复工程</t>
  </si>
  <si>
    <r>
      <rPr>
        <sz val="10"/>
        <color theme="1"/>
        <rFont val="仿宋"/>
        <charset val="134"/>
      </rPr>
      <t>新建水泥混凝土路面980㎡，挖除破损路面984㎡，新建C20片石混凝土挡墙1568.76m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，新建1-4.0钢筋混凝土盖板涵1道。</t>
    </r>
  </si>
  <si>
    <t>北沟村</t>
  </si>
  <si>
    <t>蓝桥镇野竹坪村水毁基础设施恢复工程</t>
  </si>
  <si>
    <t>恢复野竹坪村便民桥8米，宽6米；野竹坪村二组挡墙40米，高3米。</t>
  </si>
  <si>
    <t>野竹坪村</t>
  </si>
  <si>
    <t>蓝桥镇鸭峪沟水毁基础设施恢复工程</t>
  </si>
  <si>
    <t>新建水泥混凝土路面460㎡，路肩22.44m³，清表109.98m³，挖除破损路面36㎡。新建挡墙1266m³，新建涵洞2道10米。</t>
  </si>
  <si>
    <t>带动群众产业发展，便利村民农业生产，促进旅游，乡村振兴，招商引资致富道路。</t>
  </si>
  <si>
    <t>新店子鸭峪沟村</t>
  </si>
  <si>
    <t>辋川镇受损大棚修复项目</t>
  </si>
  <si>
    <t>对西河村84座、红门寺村6座、核桃沟村40座、董家岩20座，甘坪村10座因“719”强降雨造成的棚膜损坏、棚架倾斜、附属设施受损进行修复并恢复生产。西河村种植小米椒、油菜440亩，生产香菇菌棒、平菇菌棒3万袋。</t>
  </si>
  <si>
    <t>受益群众338户1115人，一是可盘活现有闲置大棚，实现资产有效利用，推进产业转型。二是提供就业岗位35个。可优先安置脱贫不稳定户、边缘易致贫户等脱贫人口，及项目区剩余劳动力就近就业。三是在巩固脱贫攻坚成果同时壮大集体经济收入，带动镇域经济发展，有序推进乡村振兴。</t>
  </si>
  <si>
    <t>辋川镇</t>
  </si>
  <si>
    <t>西河村、红门寺村、核桃沟村、董家岩村、甘坪村</t>
  </si>
  <si>
    <t>辋川镇核桃沟村七组（前梁）道路修复项目</t>
  </si>
  <si>
    <r>
      <rPr>
        <sz val="10"/>
        <color theme="1"/>
        <rFont val="仿宋"/>
        <charset val="134"/>
      </rPr>
      <t>新建M7.5浆砌片石挡墙494.4m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</si>
  <si>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保民生、保生产、保交通、保安全、保稳定，确保行人和车辆的安全</t>
  </si>
  <si>
    <t>核桃沟村</t>
  </si>
  <si>
    <t>辋川镇西河村九组道路修复项目</t>
  </si>
  <si>
    <t>水毁道路长235m,宽3.5米，需硬化面积822平方米，浆砌护坡长400m,宽1.5m,高3.5米，共计2100立方米。</t>
  </si>
  <si>
    <t>西河村</t>
  </si>
  <si>
    <t>辋川镇西河村四组-六组道路修复项目</t>
  </si>
  <si>
    <r>
      <rPr>
        <sz val="10"/>
        <color theme="1"/>
        <rFont val="仿宋"/>
        <charset val="134"/>
      </rPr>
      <t>新建水泥混凝土路面530㎡，挖除破损路面153㎡，新建C20片石混凝土挡墙592.86m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</si>
  <si>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辋川镇红门寺村六组（原二仙桥村委会）水毁道路修复项目</t>
  </si>
  <si>
    <r>
      <rPr>
        <sz val="10"/>
        <color theme="1"/>
        <rFont val="仿宋"/>
        <charset val="134"/>
      </rPr>
      <t>新建水泥混凝土路面20㎡，挖除破损路面24.5㎡，新建M7.5浆砌片石挡墙挡墙530.7m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</si>
  <si>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红门寺村</t>
  </si>
  <si>
    <t>辋川镇红门寺村四组（柳林沟）水毁道路修复项目</t>
  </si>
  <si>
    <r>
      <rPr>
        <sz val="10"/>
        <color theme="1"/>
        <rFont val="仿宋"/>
        <charset val="134"/>
      </rPr>
      <t>新建水泥混凝土路面280㎡，挖除破损路面171.5㎡，新建M7.5浆砌片石挡墙挡墙511.07m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</si>
  <si>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辋川镇西河村二组（大沟）道路修复项目</t>
  </si>
  <si>
    <r>
      <rPr>
        <sz val="10"/>
        <color theme="1"/>
        <rFont val="仿宋"/>
        <charset val="134"/>
      </rPr>
      <t>新建水泥混凝土路面240㎡，挖除破损路面241.5㎡，新建C20片石混凝土挡墙373.42m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</si>
  <si>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辋川镇七安子村十二组（三洋沟）水毁道路修复项目</t>
  </si>
  <si>
    <r>
      <rPr>
        <sz val="10"/>
        <color theme="1"/>
        <rFont val="仿宋"/>
        <charset val="134"/>
      </rPr>
      <t>新建水泥混凝土路面4572㎡、新建C20片石混凝土挡墙1958.99m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、新建M7.5浆砌片石挡墙挡墙79.10m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、新建1-1钢筋混凝土圆管涵1道、新建1-2.0钢筋混凝土盖板涵2道、新建1-3.0钢筋混凝土盖板涵1道。</t>
    </r>
  </si>
  <si>
    <t>七安子村</t>
  </si>
  <si>
    <t>辋川镇甘坪村南沟道路水毁修复项目</t>
  </si>
  <si>
    <r>
      <rPr>
        <sz val="10"/>
        <color theme="1"/>
        <rFont val="仿宋"/>
        <charset val="134"/>
      </rPr>
      <t>新建水泥混凝土路面1456㎡、排水边沟328m、新建C20片石混凝土挡墙1426.86m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</si>
  <si>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甘家坪村</t>
  </si>
  <si>
    <t>辋川镇甘坪村七组道路水毁修复项目</t>
  </si>
  <si>
    <r>
      <rPr>
        <sz val="10"/>
        <color theme="1"/>
        <rFont val="仿宋"/>
        <charset val="134"/>
      </rPr>
      <t>新建水泥混凝土路面3906㎡、排水边沟808m、新建C20片石混凝土挡墙2171.80m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、新建1-2钢筋混凝土圆管涵1道、新建1-2*1.5钢筋混凝土圆管涵1道、新建1-3钢筋混凝土盖板涵1道。</t>
    </r>
  </si>
  <si>
    <t>辋川镇赵家沟(甘坪3组)－红太路</t>
  </si>
  <si>
    <t>项目建设起止K0-K1121。拆除原混凝土路面1896.55m2，新建18cm厚C30混凝土路面长1099m，面积为3846.5m2；新建C30片石混凝土挡墙长1076m，工程量为2609.72m3。</t>
  </si>
  <si>
    <t>解决52户211人安全出行，消除隐患，确保行人和车辆的安全</t>
  </si>
  <si>
    <t>甘坪村</t>
  </si>
  <si>
    <t>葛牌镇草坪村道路硬化项目</t>
  </si>
  <si>
    <t>新建水泥混凝土路面5810㎡，新建1-0.5钢筋混凝土圆管涵4道，新建1-0.75钢筋混凝土圆管涵3道，新建1-1.0钢筋混凝土圆管涵1道，新建1-2.0钢筋混凝土圆管涵1道，新建2-0.75钢筋混凝土圆管涵1道，新建3-0.75钢筋混凝土圆管涵1道。</t>
  </si>
  <si>
    <t>提升交通条件</t>
  </si>
  <si>
    <t>葛牌镇</t>
  </si>
  <si>
    <t>草坪村</t>
  </si>
  <si>
    <t>葛牌镇草坪村水毁路外挡墙浆砌项目</t>
  </si>
  <si>
    <r>
      <rPr>
        <sz val="10"/>
        <color theme="1"/>
        <rFont val="仿宋"/>
        <charset val="134"/>
      </rPr>
      <t>新建M7.5浆砌片石挡墙挡墙656.2m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</si>
  <si>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保障交通安全</t>
  </si>
  <si>
    <t>葛牌镇米岱河村水毁修复项目</t>
  </si>
  <si>
    <r>
      <t>新建水泥混凝土路面730㎡，挖除破损路面733.5㎡，新建1-1.0钢筋混凝土圆管涵1道，新建M7.5浆砌片石挡墙挡墙581.23m</t>
    </r>
    <r>
      <rPr>
        <sz val="10"/>
        <color rgb="FF000000"/>
        <rFont val="宋体"/>
        <charset val="134"/>
      </rPr>
      <t>³</t>
    </r>
    <r>
      <rPr>
        <sz val="10"/>
        <color theme="1"/>
        <rFont val="仿宋"/>
        <charset val="134"/>
      </rPr>
      <t>，新建铅丝石笼内块石271.9m</t>
    </r>
    <r>
      <rPr>
        <sz val="10"/>
        <color rgb="FF000000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</si>
  <si>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加强基础设施提升，方便群众出行</t>
  </si>
  <si>
    <t>米岱河村</t>
  </si>
  <si>
    <t>葛牌镇黄沙沟十五组入户路修建</t>
  </si>
  <si>
    <r>
      <t>新建水泥混凝土路面3320㎡，挖除破损路面21㎡，新建C20片石混凝土挡墙51.20m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，新建1-3.0钢筋混凝土圆管涵1道。</t>
    </r>
  </si>
  <si>
    <t>黄沙沟村</t>
  </si>
  <si>
    <t>葛牌镇梨园村水毁修复项目</t>
  </si>
  <si>
    <r>
      <rPr>
        <sz val="10"/>
        <color theme="1"/>
        <rFont val="仿宋"/>
        <charset val="134"/>
      </rPr>
      <t>新建水泥混凝土路面700㎡，挖除破损路面700㎡。新建M7.5浆砌片石挡墙1187.65m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，新建1-0.5钢筋混凝土圆管涵2道，新建1-0.75钢筋混凝土圆管涵1道，新建1-1.0钢筋混凝土圆管涵5道，新建1-2.0钢筋混凝土圆管涵2道。</t>
    </r>
  </si>
  <si>
    <t>梨园村</t>
  </si>
  <si>
    <t>葛牌镇东沟村水毁修复项目</t>
  </si>
  <si>
    <r>
      <t>新建水泥混凝土路面2580㎡，挖除破损路面2386.5㎡，新建C20片石混凝土挡墙1955.15m</t>
    </r>
    <r>
      <rPr>
        <sz val="10"/>
        <color rgb="FF000000"/>
        <rFont val="宋体"/>
        <charset val="134"/>
      </rPr>
      <t>³</t>
    </r>
    <r>
      <rPr>
        <sz val="10"/>
        <color theme="1"/>
        <rFont val="仿宋"/>
        <charset val="134"/>
      </rPr>
      <t>，新建1-0.5钢筋混凝土圆管涵1道，新建1-1.0钢筋混凝土圆管涵2道，新建1-1.5钢筋混凝土圆管涵2道，新建1-2.0钢筋混凝土圆管涵1道。</t>
    </r>
  </si>
  <si>
    <t>东沟村</t>
  </si>
  <si>
    <t>葛牌村水毁河堤修复项目</t>
  </si>
  <si>
    <r>
      <rPr>
        <sz val="10"/>
        <color theme="1"/>
        <rFont val="仿宋"/>
        <charset val="134"/>
      </rPr>
      <t>新建M7.5浆砌片石挡墙挡墙942.25m</t>
    </r>
    <r>
      <rPr>
        <sz val="10"/>
        <color indexed="8"/>
        <rFont val="宋体"/>
        <charset val="134"/>
      </rPr>
      <t>³</t>
    </r>
    <r>
      <rPr>
        <sz val="10"/>
        <color theme="1"/>
        <rFont val="仿宋"/>
        <charset val="134"/>
      </rPr>
      <t>。</t>
    </r>
  </si>
  <si>
    <t>葛牌村</t>
  </si>
  <si>
    <t>葛牌村水毁路修复项目</t>
  </si>
  <si>
    <t>新建水泥混凝土路面2060㎡，挖除破损路面2061.5㎡，新建1-1.0钢筋混凝土圆管涵1道。</t>
  </si>
  <si>
    <t>葛牌镇阳坡村水毁工程重建</t>
  </si>
  <si>
    <t>拆除原混凝土路面782.65㎡，新建18cm厚C30混凝土路面长207m，面积为791.5㎡；新建M7.5浆砌片石挡墙长346m，工程量为999.6m³；盖板涵1座</t>
  </si>
  <si>
    <t>解决285户764人安全出行，消除隐患，确保行人和车辆的安全</t>
  </si>
  <si>
    <t>阳坡村</t>
  </si>
  <si>
    <t>葛牌镇白家村14-15组水毁道路修复</t>
  </si>
  <si>
    <t>拆除原混凝土路面463.15m2，新建18cm厚C30混凝土路面面积为463.15m2；新建M7.5浆砌片石挡墙长311.5m，工程量为709.8m3</t>
  </si>
  <si>
    <t>解决418户1157人安全出行，消除隐患，确保行人和车辆的安全</t>
  </si>
  <si>
    <t>白家村</t>
  </si>
  <si>
    <t>葛牌镇金坪村（一、二、七组）水毁路修复项目</t>
  </si>
  <si>
    <t>拆除原混凝土路面174㎡，新建18cm厚C30混凝土路面长63.5m，面积为174㎡；新建M7.5浆砌片石挡墙长369.5m，工程量为815.15m³；混凝土排水管DN1000,5米，DN800,7米。</t>
  </si>
  <si>
    <t>解决210户408人安全出行，确保行人和车辆的安全</t>
  </si>
  <si>
    <t>金坪村</t>
  </si>
  <si>
    <t>葛牌镇瓦屋庄水毁路修复</t>
  </si>
  <si>
    <t>拆除原混凝土路面119.45㎡，新建18cm厚C30混凝土路面长50.5m，面积为119.45㎡；新建M7.5浆砌片石挡墙长511.1m，工程量为1283.35m³；混凝土排水管DN1000,10米。</t>
  </si>
  <si>
    <t>解决347户1280人安全出行，确保行人和车辆的安全</t>
  </si>
  <si>
    <t>瓦屋庄村</t>
  </si>
  <si>
    <t>葛牌镇草坪村水毁道路修复</t>
  </si>
  <si>
    <t>草坪村三组（麻子沟）新建M7.5浆砌片石挡墙长105.5m，工程量为243.37m3；草坪村六组（纸房沟）拆除原混凝土路面107.5m2，新建18cm厚C30混凝土路面面积为107.5m2；新建M7.5浆砌片石挡墙长44m，工程量为94.64m3。</t>
  </si>
  <si>
    <t>解决419户1312人出行问题，确保行人和车辆的安全。</t>
  </si>
  <si>
    <t>葛牌镇黄沙沟村水毁修复项目</t>
  </si>
  <si>
    <t>拆除原混凝土路面245.9㎡，新建18cm厚C30混凝土路面长77.5m，面积为245.9㎡；新建M7.5浆砌片石挡墙长147m，工程量为326.34m³；混凝土排水管DN1600,5米</t>
  </si>
  <si>
    <t>解决280户1120人安全出行，确保行人和车辆的安全</t>
  </si>
  <si>
    <t>农村供水保障</t>
  </si>
  <si>
    <t>水质监测</t>
  </si>
  <si>
    <t>对全县所有行政村饮水安全工程设施水样检测，检测指标41项</t>
  </si>
  <si>
    <t>保障全县群众饮水安全</t>
  </si>
  <si>
    <t>全县</t>
  </si>
  <si>
    <t>安村镇寇坡村供水保障工程</t>
  </si>
  <si>
    <t>改造管道13500米，户表改造536户</t>
  </si>
  <si>
    <t>巩固提升1850人的安全饮水</t>
  </si>
  <si>
    <t>寇坡村</t>
  </si>
  <si>
    <t>葛牌镇葛牌村供水保障工程</t>
  </si>
  <si>
    <t>新建取水工程3座，修复及清淤取水工程1座，清淤取水工程2座铺设管道6677米</t>
  </si>
  <si>
    <t>巩固提升1804人的安全饮水</t>
  </si>
  <si>
    <t>辋川镇七安子村供水保障工程</t>
  </si>
  <si>
    <t>修复取水工程3座，清淤取水工程1座，新建30t蓄水池1座，10t蓄水池1座，铺设管道7300米</t>
  </si>
  <si>
    <t>巩固提升1270人的安全饮水</t>
  </si>
  <si>
    <t>辋川镇红门寺村供水保障工程</t>
  </si>
  <si>
    <r>
      <rPr>
        <sz val="10"/>
        <rFont val="仿宋"/>
        <charset val="134"/>
      </rPr>
      <t>修复取水工程1座，新建20m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蓄水池1座，铺设管道3300米</t>
    </r>
  </si>
  <si>
    <t>巩固提升952人的安全饮水</t>
  </si>
  <si>
    <t>辋川镇核桃沟村供水保障工程</t>
  </si>
  <si>
    <t>清淤取水工程3座，新建20t蓄水池1座，新建30t沉淀池1座，铺设管道4000米</t>
  </si>
  <si>
    <t>巩固提升1184  人的安全饮水</t>
  </si>
  <si>
    <t>葛牌镇瓦屋庄村供水保障工程</t>
  </si>
  <si>
    <t>清淤取水工程4座，铺设管道2890米</t>
  </si>
  <si>
    <t>巩固提升1282  人的安全饮水</t>
  </si>
  <si>
    <t>2024年安村镇巨东村供水保障工程项目尾款</t>
  </si>
  <si>
    <t>该项目总投资113万元，2024年已安排资金35.37万元。本次安排77.63万元，完成改造输配水管道9700米任务。</t>
  </si>
  <si>
    <t>巩固提升450人的安全饮水</t>
  </si>
  <si>
    <t>巨东村</t>
  </si>
  <si>
    <t>葛牌镇东沟村供水保障工程</t>
  </si>
  <si>
    <t>修复取水工程6座，铺设管道13800米。</t>
  </si>
  <si>
    <t>巩固提升721人的安全饮水。</t>
  </si>
  <si>
    <t>辋川镇甘坪村供水保障工程</t>
  </si>
  <si>
    <t>修复取水工程5座，铺设管道16000米。</t>
  </si>
  <si>
    <t>巩固提升1486人的安全饮水。</t>
  </si>
  <si>
    <t>蓝田县易地搬迁安置点搬迁群众物业费补贴项目</t>
  </si>
  <si>
    <t>搬迁群众按住房面积缴纳物业费0.5元/平方米/月，物业费不包括公摊水、电费及垃圾清运费，公共水、电费暂定收费为4元/每月，垃圾清运费为6元/每月。</t>
  </si>
  <si>
    <t>提升全县易地扶贫搬迁安置点物业服务品质，促进社区管理服务正规化</t>
  </si>
  <si>
    <t>11个相关镇</t>
  </si>
  <si>
    <t>全县12个安置点</t>
  </si>
  <si>
    <t>蓝田县易地搬迁安置点公益性岗位经费补贴项目</t>
  </si>
  <si>
    <t>全县12个安置点共招聘公益性岗位50名，每人每月550元标准。</t>
  </si>
  <si>
    <t>提升搬迁群众满意度，解决相关群众就近就地就业</t>
  </si>
  <si>
    <t>小额信贷贴息资金</t>
  </si>
  <si>
    <t>按照贷款一年年利率 3.1，贷款 3 年年利率 3.6的标准，预计全年贴息4200户以上</t>
  </si>
  <si>
    <t>实现全年贷款贴息率达到100%</t>
  </si>
  <si>
    <t>蓝关扶贫园区提升改造项目</t>
  </si>
  <si>
    <t>1、对部分损毁的大棚进行加固；
2、更新136栋双层大棚薄膜及20栋单层大棚薄膜；
3、维修给排水管道，安装156栋大棚滴管管网；
4、泵房等附属设施维修。</t>
  </si>
  <si>
    <t>按照四个一批方案，盘活蓝关扶贫产业园，促进资产有效利用，盘活增值，同时可提供就业岗位20个。</t>
  </si>
  <si>
    <t>蓝关街办</t>
  </si>
  <si>
    <t>新寨村</t>
  </si>
  <si>
    <t>扶贫光伏电站监控模块升级改造项目</t>
  </si>
  <si>
    <t>将原光伏电站可视化监控系统由2D信号升级为5D信号。</t>
  </si>
  <si>
    <t>对全县78个扶贫光伏电站的运行情况进行可视化监测，保障发电系统正常高效</t>
  </si>
  <si>
    <t>各镇街</t>
  </si>
  <si>
    <t>磨李村肉猪育肥场架设变压器项目</t>
  </si>
  <si>
    <t>架设400KV箱式变压器一台及线路。</t>
  </si>
  <si>
    <t>属于公益性资产，主要是保障满足猪场运营。</t>
  </si>
  <si>
    <t>就业项目</t>
  </si>
  <si>
    <t>脱贫劳动力跨省一次性交通补贴</t>
  </si>
  <si>
    <t>补助对象：脱贫户、监测户：补助标准：500元/年，计划补助2100人。</t>
  </si>
  <si>
    <t>受益监测户、脱贫户2100人，应补尽补，增加脱贫群众收入。</t>
  </si>
  <si>
    <t>蓝田县设施农业技术服务项目</t>
  </si>
  <si>
    <t>依托果业协会、蔬菜协会及奶山羊协会，与西农大合作，建立专家工作站，聘请专家开展技术服务等。</t>
  </si>
  <si>
    <t>开展技术服务，提升产业发展水平。</t>
  </si>
  <si>
    <t>蓝田县</t>
  </si>
  <si>
    <t>三里镇磨李村排洪渠及边坡防护工程</t>
  </si>
  <si>
    <t>新建排洪渠200米，混凝土挡土墙45米，边坡水土保持。</t>
  </si>
  <si>
    <t>解决猪场排水及稳固山坡问题，促进产业健康发展</t>
  </si>
  <si>
    <t>市级项目管理费</t>
  </si>
  <si>
    <t>2025年市级衔接资金项目管理费</t>
  </si>
  <si>
    <t>按照市级资金的1%提取，项目管理费主要用于项目前期设计、评审、招标、监理以及验收等。</t>
  </si>
  <si>
    <t>2025年2-12月</t>
  </si>
  <si>
    <t>保障项目正常实施，巩固脱贫攻坚成果</t>
  </si>
  <si>
    <t>县级项目管理费</t>
  </si>
  <si>
    <t>2025年县级衔接资金项目管理费</t>
  </si>
  <si>
    <t>按照县级资金的5%提取，项目管理费主要用于项目前期设计、评审、招标、监理以及验收等。</t>
  </si>
  <si>
    <t>其他</t>
  </si>
  <si>
    <t>防返贫监测预警平台建设</t>
  </si>
  <si>
    <t>建立户、村、镇、县有关数据库，对管理层面实现基础信息、防返贫预警、数据统计、随机抽查、项目信息、数据比对、网格员管理等管理功能；针对农户层面实现村务公开、政策查询、诉求反馈、满意度调查反馈的服务功能；利用大数据平台和行业部门进行数据比对；支持大并发用户进行相关数据同时采集。</t>
  </si>
  <si>
    <t>对全县所有农户风险在省办平台进行风险摸排，及时纳入监测帮扶。对全县脱贫户、监测对象信息进行动态更新，确保信息质量。</t>
  </si>
  <si>
    <t>中省资金项目管理费</t>
  </si>
  <si>
    <t>主要用于项目前期设计、评审、招标、监理以及验收等。</t>
  </si>
  <si>
    <t>巩固三保障成果</t>
  </si>
  <si>
    <t>雨露计划</t>
  </si>
  <si>
    <t>中职、高职及技校脱贫户、监测户学生补助2000人</t>
  </si>
  <si>
    <t>受益脱贫户、监测户学生2000人，每人每年补助3000元，应补尽补。</t>
  </si>
  <si>
    <t>就业培训</t>
  </si>
  <si>
    <t>农村转移劳动力培训1350人</t>
  </si>
  <si>
    <t>培训农村剩余劳动力1350人。</t>
  </si>
  <si>
    <t>集体经济产业园灾后恢复重建项目</t>
  </si>
  <si>
    <t>修复2025年雪灾损毁大棚400栋</t>
  </si>
  <si>
    <t>2025年4-12月</t>
  </si>
  <si>
    <t>修复损毁大棚，盘活利用增加收益避免闲置。</t>
  </si>
  <si>
    <t>前卫、孟村、蓝桥、灞源等镇</t>
  </si>
  <si>
    <t>集体经济大棚修复</t>
  </si>
  <si>
    <t>修复6月29日强对流天气受损大棚333栋，其中安排孟村镇资金137.98万元，修复受损总棚数205栋，其中变形27栋，PO膜受损179栋，棚头受损39栋；安排洩湖镇资金41.89万元，修复总棚数53栋，其中变形37栋，PO膜受损15栋，棉被受损1栋；安排前卫镇资金36.18万元，修复受损总棚数17栋，其中变形16栋，PO膜受损1栋；安排安村镇资金45.55万元，修复受损总棚数38栋，其中变形8栋，PO膜受损27栋，棉被受损3栋；安排小寨镇资金27万元，修复受损总棚数20栋。</t>
  </si>
  <si>
    <t>恢复2025年6月29日强阵风对孟村、前卫、安村等地333个产业大棚，恢复生产。</t>
  </si>
  <si>
    <t>安村、孟村、前卫、洩湖、小寨</t>
  </si>
  <si>
    <t>安村、前卫、孟村、洩湖、小寨等镇相关村</t>
  </si>
  <si>
    <t>旦村基础设施工程</t>
  </si>
  <si>
    <t>M7.5浆砌片石挡土墙1400.56m³，挡墙基础开挖856.90m³，基础回填342.76m³，边坡刷坡土方984.00m³，矩型边沟45.32m³</t>
  </si>
  <si>
    <t>提升村整体基础设施水平，方便群众生产生活，直接受益户40户128人</t>
  </si>
  <si>
    <t>石门村道路硬化项目</t>
  </si>
  <si>
    <t>新建水泥混凝土路面3120m²，培土路肩127.55m³，拆除路面3123.08㎡</t>
  </si>
  <si>
    <t>提升村整体基础设施水平，方便群众生产生活，直接受益户57户183人</t>
  </si>
  <si>
    <t>蟠桃村道路硬化项目</t>
  </si>
  <si>
    <t>新建水泥混凝土路面2910㎡，培土路肩160.82m³，清表2924㎡</t>
  </si>
  <si>
    <t>提升村整体基础设施水平，方便群众生产生活，直接受益户42户  117人</t>
  </si>
  <si>
    <t>蟠桃村</t>
  </si>
  <si>
    <t>市级二批项目管理费</t>
  </si>
  <si>
    <t>华胥、洩湖、汤峪</t>
  </si>
  <si>
    <t>欠发达国有林场巩固提升任务</t>
  </si>
  <si>
    <t>蓝田县国有王顺山生态林场管护站基础设施改造提升项目</t>
  </si>
  <si>
    <t>室外屋顶修缮267㎡，外墙抗渗保温处理473㎡，室外门口处改造280㎡，室内地面更换890㎡，室内门窗更换33樘，内墙粉刷3236.68㎡，办公室、厨房、卫生间修缮改造105㎡，室外入户供水主管更换60m走廊公共电路改造120m，吸顶灯更换44套，室外屋顶修缮171㎡。</t>
  </si>
  <si>
    <t>2025年5-12月</t>
  </si>
  <si>
    <t>预计项目实施过程中可带动就业人数16人。山路地区材料运输可酌情考虑村民机械的使用，熟悉山路的同时还能降低运输成本。加强生态环境保护宣传，在联农带农的同时，宣传林场保护相关规定，共同参与生态环境保护。</t>
  </si>
  <si>
    <t>王顺山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</si>
</sst>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b/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b/>
      <sz val="10"/>
      <color rgb="FF000000"/>
      <name val="黑体"/>
      <charset val="134"/>
    </font>
    <font>
      <vertAlign val="superscript"/>
      <sz val="10"/>
      <name val="仿宋"/>
      <charset val="134"/>
    </font>
    <font>
      <sz val="1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_Sheet1" xfId="51"/>
    <cellStyle name="常规 5" xfId="52"/>
    <cellStyle name="常规 5_Sheet1" xfId="53"/>
    <cellStyle name="常规 3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7"/>
  <sheetViews>
    <sheetView tabSelected="1" topLeftCell="A23" workbookViewId="0">
      <selection activeCell="F26" sqref="F26"/>
    </sheetView>
  </sheetViews>
  <sheetFormatPr defaultColWidth="9" defaultRowHeight="14.25"/>
  <cols>
    <col min="1" max="1" width="4.13333333333333" style="3" customWidth="1"/>
    <col min="2" max="2" width="4.63333333333333" style="3" customWidth="1"/>
    <col min="3" max="3" width="9" style="3"/>
    <col min="4" max="4" width="37.5166666666667" style="1" customWidth="1"/>
    <col min="5" max="5" width="7.85" style="1" customWidth="1"/>
    <col min="6" max="6" width="28.8333333333333" style="1" customWidth="1"/>
    <col min="7" max="7" width="6.5" style="1" customWidth="1"/>
    <col min="8" max="8" width="6.38333333333333" style="1" customWidth="1"/>
    <col min="9" max="9" width="8.375" style="1" customWidth="1"/>
    <col min="10" max="10" width="11.375" style="1" customWidth="1"/>
    <col min="11" max="11" width="12.125" style="1" customWidth="1"/>
    <col min="12" max="12" width="12.375" style="1" customWidth="1"/>
    <col min="13" max="13" width="10" style="1" customWidth="1"/>
    <col min="14" max="14" width="9.5" style="1" customWidth="1"/>
    <col min="15" max="15" width="4.75" style="1" customWidth="1"/>
    <col min="16" max="16" width="6" style="1" customWidth="1"/>
    <col min="17" max="17" width="6.875" style="1" customWidth="1"/>
    <col min="18" max="18" width="6.125" style="1" customWidth="1"/>
    <col min="19" max="16384" width="9" style="1"/>
  </cols>
  <sheetData>
    <row r="1" s="1" customFormat="1" ht="5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 t="s">
        <v>8</v>
      </c>
      <c r="J2" s="8"/>
      <c r="K2" s="8"/>
      <c r="L2" s="8"/>
      <c r="M2" s="8"/>
      <c r="N2" s="8"/>
      <c r="O2" s="8"/>
      <c r="P2" s="7" t="s">
        <v>9</v>
      </c>
      <c r="Q2" s="7" t="s">
        <v>10</v>
      </c>
      <c r="R2" s="7" t="s">
        <v>11</v>
      </c>
    </row>
    <row r="3" s="1" customFormat="1" spans="1:18">
      <c r="A3" s="9"/>
      <c r="B3" s="10"/>
      <c r="C3" s="10"/>
      <c r="D3" s="10"/>
      <c r="E3" s="10"/>
      <c r="F3" s="10"/>
      <c r="G3" s="8"/>
      <c r="H3" s="8"/>
      <c r="I3" s="7" t="s">
        <v>12</v>
      </c>
      <c r="J3" s="11" t="s">
        <v>13</v>
      </c>
      <c r="K3" s="12"/>
      <c r="L3" s="12"/>
      <c r="M3" s="12"/>
      <c r="N3" s="13"/>
      <c r="O3" s="7" t="s">
        <v>14</v>
      </c>
      <c r="P3" s="10"/>
      <c r="Q3" s="10"/>
      <c r="R3" s="10"/>
    </row>
    <row r="4" s="1" customFormat="1" ht="27" customHeight="1" spans="1:18">
      <c r="A4" s="14"/>
      <c r="B4" s="15"/>
      <c r="C4" s="16"/>
      <c r="D4" s="16"/>
      <c r="E4" s="16"/>
      <c r="F4" s="16"/>
      <c r="G4" s="8" t="s">
        <v>15</v>
      </c>
      <c r="H4" s="8" t="s">
        <v>16</v>
      </c>
      <c r="I4" s="16"/>
      <c r="J4" s="17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6"/>
      <c r="P4" s="10"/>
      <c r="Q4" s="10"/>
      <c r="R4" s="10"/>
    </row>
    <row r="5" s="1" customFormat="1" spans="1:18">
      <c r="A5" s="19"/>
      <c r="B5" s="20"/>
      <c r="C5" s="16"/>
      <c r="D5" s="21"/>
      <c r="E5" s="16"/>
      <c r="F5" s="21"/>
      <c r="G5" s="8"/>
      <c r="H5" s="8"/>
      <c r="I5" s="18">
        <f t="shared" ref="I5:N5" si="0">SUM(I6:I127)</f>
        <v>18933.87</v>
      </c>
      <c r="J5" s="18">
        <f t="shared" si="0"/>
        <v>18643.87</v>
      </c>
      <c r="K5" s="18">
        <f t="shared" si="0"/>
        <v>4162</v>
      </c>
      <c r="L5" s="18">
        <f t="shared" si="0"/>
        <v>5193</v>
      </c>
      <c r="M5" s="18">
        <f t="shared" si="0"/>
        <v>6200.87</v>
      </c>
      <c r="N5" s="18">
        <f t="shared" si="0"/>
        <v>3088</v>
      </c>
      <c r="O5" s="18">
        <f>SUM(O6:O122)</f>
        <v>0</v>
      </c>
      <c r="P5" s="22"/>
      <c r="Q5" s="22"/>
      <c r="R5" s="22"/>
    </row>
    <row r="6" s="1" customFormat="1" ht="48" spans="1:18">
      <c r="A6" s="23">
        <v>1</v>
      </c>
      <c r="B6" s="23" t="s">
        <v>22</v>
      </c>
      <c r="C6" s="23" t="s">
        <v>23</v>
      </c>
      <c r="D6" s="24" t="s">
        <v>24</v>
      </c>
      <c r="E6" s="24" t="s">
        <v>25</v>
      </c>
      <c r="F6" s="24" t="s">
        <v>26</v>
      </c>
      <c r="G6" s="24" t="s">
        <v>27</v>
      </c>
      <c r="H6" s="24" t="s">
        <v>28</v>
      </c>
      <c r="I6" s="23">
        <f>SUM(J6,O6)</f>
        <v>50.54</v>
      </c>
      <c r="J6" s="23">
        <f>SUM(K6:N6)</f>
        <v>50.54</v>
      </c>
      <c r="K6" s="23"/>
      <c r="L6" s="23"/>
      <c r="M6" s="23">
        <v>50.54</v>
      </c>
      <c r="N6" s="23"/>
      <c r="O6" s="24"/>
      <c r="P6" s="24" t="s">
        <v>29</v>
      </c>
      <c r="Q6" s="24" t="s">
        <v>30</v>
      </c>
      <c r="R6" s="22"/>
    </row>
    <row r="7" s="1" customFormat="1" ht="108" spans="1:18">
      <c r="A7" s="23">
        <v>2</v>
      </c>
      <c r="B7" s="23" t="s">
        <v>31</v>
      </c>
      <c r="C7" s="23" t="s">
        <v>32</v>
      </c>
      <c r="D7" s="24" t="s">
        <v>33</v>
      </c>
      <c r="E7" s="24" t="s">
        <v>25</v>
      </c>
      <c r="F7" s="24" t="s">
        <v>34</v>
      </c>
      <c r="G7" s="24" t="s">
        <v>35</v>
      </c>
      <c r="H7" s="24" t="s">
        <v>36</v>
      </c>
      <c r="I7" s="23">
        <f>SUM(J7,O7)</f>
        <v>498</v>
      </c>
      <c r="J7" s="23">
        <f>SUM(K7:N7)</f>
        <v>498</v>
      </c>
      <c r="K7" s="23">
        <v>241.39</v>
      </c>
      <c r="L7" s="23">
        <v>39</v>
      </c>
      <c r="M7" s="23">
        <v>117.61</v>
      </c>
      <c r="N7" s="23">
        <v>100</v>
      </c>
      <c r="O7" s="24"/>
      <c r="P7" s="24" t="s">
        <v>29</v>
      </c>
      <c r="Q7" s="24" t="s">
        <v>30</v>
      </c>
      <c r="R7" s="22"/>
    </row>
    <row r="8" s="1" customFormat="1" ht="132" spans="1:18">
      <c r="A8" s="23">
        <v>3</v>
      </c>
      <c r="B8" s="23" t="s">
        <v>31</v>
      </c>
      <c r="C8" s="23" t="s">
        <v>37</v>
      </c>
      <c r="D8" s="24" t="s">
        <v>38</v>
      </c>
      <c r="E8" s="24" t="s">
        <v>25</v>
      </c>
      <c r="F8" s="24" t="s">
        <v>39</v>
      </c>
      <c r="G8" s="24" t="s">
        <v>35</v>
      </c>
      <c r="H8" s="24" t="s">
        <v>40</v>
      </c>
      <c r="I8" s="25">
        <f>SUM(J8+O8)</f>
        <v>150</v>
      </c>
      <c r="J8" s="25">
        <f>SUM(K8:N8)</f>
        <v>150</v>
      </c>
      <c r="K8" s="26">
        <v>75</v>
      </c>
      <c r="L8" s="26">
        <v>75</v>
      </c>
      <c r="M8" s="27"/>
      <c r="N8" s="23"/>
      <c r="O8" s="24"/>
      <c r="P8" s="24" t="s">
        <v>29</v>
      </c>
      <c r="Q8" s="24" t="s">
        <v>30</v>
      </c>
      <c r="R8" s="22"/>
    </row>
    <row r="9" s="1" customFormat="1" ht="72" spans="1:18">
      <c r="A9" s="23">
        <v>4</v>
      </c>
      <c r="B9" s="23" t="s">
        <v>22</v>
      </c>
      <c r="C9" s="23" t="s">
        <v>41</v>
      </c>
      <c r="D9" s="24" t="s">
        <v>42</v>
      </c>
      <c r="E9" s="24" t="s">
        <v>25</v>
      </c>
      <c r="F9" s="24" t="s">
        <v>43</v>
      </c>
      <c r="G9" s="24" t="s">
        <v>35</v>
      </c>
      <c r="H9" s="24" t="s">
        <v>44</v>
      </c>
      <c r="I9" s="23">
        <f>SUM(J9,O9)</f>
        <v>54.97</v>
      </c>
      <c r="J9" s="23">
        <f>SUM(K9:N9)</f>
        <v>54.97</v>
      </c>
      <c r="K9" s="23"/>
      <c r="L9" s="23">
        <v>54.97</v>
      </c>
      <c r="M9" s="23"/>
      <c r="N9" s="23"/>
      <c r="O9" s="24"/>
      <c r="P9" s="24" t="s">
        <v>29</v>
      </c>
      <c r="Q9" s="24" t="s">
        <v>30</v>
      </c>
      <c r="R9" s="22"/>
    </row>
    <row r="10" s="1" customFormat="1" ht="144" spans="1:18">
      <c r="A10" s="23">
        <v>5</v>
      </c>
      <c r="B10" s="23" t="s">
        <v>31</v>
      </c>
      <c r="C10" s="23" t="s">
        <v>45</v>
      </c>
      <c r="D10" s="24" t="s">
        <v>46</v>
      </c>
      <c r="E10" s="24" t="s">
        <v>25</v>
      </c>
      <c r="F10" s="24" t="s">
        <v>47</v>
      </c>
      <c r="G10" s="24" t="s">
        <v>48</v>
      </c>
      <c r="H10" s="24" t="s">
        <v>49</v>
      </c>
      <c r="I10" s="23">
        <f t="shared" ref="I10:I12" si="1">SUM(J10,O10)</f>
        <v>390</v>
      </c>
      <c r="J10" s="23">
        <f>SUM(K10:N10)</f>
        <v>390</v>
      </c>
      <c r="K10" s="28"/>
      <c r="L10" s="28">
        <v>160</v>
      </c>
      <c r="M10" s="28">
        <v>166</v>
      </c>
      <c r="N10" s="28">
        <v>64</v>
      </c>
      <c r="O10" s="24"/>
      <c r="P10" s="24" t="s">
        <v>29</v>
      </c>
      <c r="Q10" s="24" t="s">
        <v>30</v>
      </c>
      <c r="R10" s="22"/>
    </row>
    <row r="11" s="1" customFormat="1" ht="48" spans="1:18">
      <c r="A11" s="23">
        <v>6</v>
      </c>
      <c r="B11" s="23" t="s">
        <v>22</v>
      </c>
      <c r="C11" s="23" t="s">
        <v>50</v>
      </c>
      <c r="D11" s="24" t="s">
        <v>51</v>
      </c>
      <c r="E11" s="24" t="s">
        <v>52</v>
      </c>
      <c r="F11" s="24" t="s">
        <v>53</v>
      </c>
      <c r="G11" s="24" t="s">
        <v>48</v>
      </c>
      <c r="H11" s="24" t="s">
        <v>49</v>
      </c>
      <c r="I11" s="23">
        <f t="shared" si="1"/>
        <v>36.73</v>
      </c>
      <c r="J11" s="23">
        <f t="shared" ref="J10:J17" si="2">SUM(K11:N11)</f>
        <v>36.73</v>
      </c>
      <c r="K11" s="23"/>
      <c r="L11" s="23">
        <v>36.73</v>
      </c>
      <c r="M11" s="23"/>
      <c r="N11" s="23"/>
      <c r="O11" s="24"/>
      <c r="P11" s="24" t="s">
        <v>29</v>
      </c>
      <c r="Q11" s="24" t="s">
        <v>30</v>
      </c>
      <c r="R11" s="22"/>
    </row>
    <row r="12" s="1" customFormat="1" ht="60" spans="1:18">
      <c r="A12" s="23">
        <v>7</v>
      </c>
      <c r="B12" s="23" t="s">
        <v>22</v>
      </c>
      <c r="C12" s="23" t="s">
        <v>54</v>
      </c>
      <c r="D12" s="24" t="s">
        <v>55</v>
      </c>
      <c r="E12" s="24" t="s">
        <v>52</v>
      </c>
      <c r="F12" s="24" t="s">
        <v>56</v>
      </c>
      <c r="G12" s="24" t="s">
        <v>48</v>
      </c>
      <c r="H12" s="24" t="s">
        <v>57</v>
      </c>
      <c r="I12" s="23">
        <f t="shared" si="1"/>
        <v>97.95</v>
      </c>
      <c r="J12" s="23">
        <f t="shared" si="2"/>
        <v>97.95</v>
      </c>
      <c r="K12" s="23"/>
      <c r="L12" s="23">
        <v>34</v>
      </c>
      <c r="M12" s="23">
        <v>63.95</v>
      </c>
      <c r="N12" s="23"/>
      <c r="O12" s="24"/>
      <c r="P12" s="24" t="s">
        <v>29</v>
      </c>
      <c r="Q12" s="24" t="s">
        <v>30</v>
      </c>
      <c r="R12" s="22"/>
    </row>
    <row r="13" s="1" customFormat="1" ht="60" spans="1:18">
      <c r="A13" s="23">
        <v>8</v>
      </c>
      <c r="B13" s="23" t="s">
        <v>58</v>
      </c>
      <c r="C13" s="23" t="s">
        <v>59</v>
      </c>
      <c r="D13" s="24" t="s">
        <v>60</v>
      </c>
      <c r="E13" s="24" t="s">
        <v>61</v>
      </c>
      <c r="F13" s="24" t="s">
        <v>62</v>
      </c>
      <c r="G13" s="24" t="s">
        <v>48</v>
      </c>
      <c r="H13" s="24" t="s">
        <v>63</v>
      </c>
      <c r="I13" s="23">
        <v>13.84</v>
      </c>
      <c r="J13" s="23">
        <f t="shared" si="2"/>
        <v>13.84</v>
      </c>
      <c r="K13" s="23"/>
      <c r="L13" s="23"/>
      <c r="M13" s="23"/>
      <c r="N13" s="23">
        <v>13.84</v>
      </c>
      <c r="O13" s="24"/>
      <c r="P13" s="24" t="s">
        <v>29</v>
      </c>
      <c r="Q13" s="24" t="s">
        <v>30</v>
      </c>
      <c r="R13" s="22"/>
    </row>
    <row r="14" s="1" customFormat="1" ht="36" spans="1:18">
      <c r="A14" s="23">
        <v>9</v>
      </c>
      <c r="B14" s="23" t="s">
        <v>22</v>
      </c>
      <c r="C14" s="23" t="s">
        <v>64</v>
      </c>
      <c r="D14" s="24" t="s">
        <v>65</v>
      </c>
      <c r="E14" s="24"/>
      <c r="F14" s="24" t="s">
        <v>66</v>
      </c>
      <c r="G14" s="24" t="s">
        <v>48</v>
      </c>
      <c r="H14" s="24" t="s">
        <v>67</v>
      </c>
      <c r="I14" s="25">
        <f>SUM(J14+O14)</f>
        <v>108.8</v>
      </c>
      <c r="J14" s="25">
        <f t="shared" si="2"/>
        <v>108.8</v>
      </c>
      <c r="K14" s="25"/>
      <c r="L14" s="29"/>
      <c r="M14" s="25">
        <v>108.8</v>
      </c>
      <c r="N14" s="23"/>
      <c r="O14" s="24"/>
      <c r="P14" s="24" t="s">
        <v>29</v>
      </c>
      <c r="Q14" s="24" t="s">
        <v>30</v>
      </c>
      <c r="R14" s="22"/>
    </row>
    <row r="15" s="1" customFormat="1" ht="156" spans="1:18">
      <c r="A15" s="23">
        <v>10</v>
      </c>
      <c r="B15" s="23" t="s">
        <v>31</v>
      </c>
      <c r="C15" s="23" t="s">
        <v>68</v>
      </c>
      <c r="D15" s="24" t="s">
        <v>69</v>
      </c>
      <c r="E15" s="24" t="s">
        <v>25</v>
      </c>
      <c r="F15" s="24" t="s">
        <v>70</v>
      </c>
      <c r="G15" s="24" t="s">
        <v>71</v>
      </c>
      <c r="H15" s="24" t="s">
        <v>72</v>
      </c>
      <c r="I15" s="23">
        <f t="shared" ref="I15:I24" si="3">SUM(J15,O15)</f>
        <v>897.2</v>
      </c>
      <c r="J15" s="23">
        <f t="shared" si="2"/>
        <v>897.2</v>
      </c>
      <c r="K15" s="23">
        <v>389</v>
      </c>
      <c r="L15" s="23"/>
      <c r="M15" s="23">
        <v>403</v>
      </c>
      <c r="N15" s="23">
        <v>105.2</v>
      </c>
      <c r="O15" s="24"/>
      <c r="P15" s="24" t="s">
        <v>29</v>
      </c>
      <c r="Q15" s="24" t="s">
        <v>30</v>
      </c>
      <c r="R15" s="22"/>
    </row>
    <row r="16" s="1" customFormat="1" ht="36" spans="1:18">
      <c r="A16" s="23">
        <v>11</v>
      </c>
      <c r="B16" s="23" t="s">
        <v>22</v>
      </c>
      <c r="C16" s="23" t="s">
        <v>73</v>
      </c>
      <c r="D16" s="24" t="s">
        <v>74</v>
      </c>
      <c r="E16" s="24" t="s">
        <v>75</v>
      </c>
      <c r="F16" s="24" t="s">
        <v>76</v>
      </c>
      <c r="G16" s="24" t="s">
        <v>71</v>
      </c>
      <c r="H16" s="24" t="s">
        <v>77</v>
      </c>
      <c r="I16" s="23">
        <f t="shared" si="3"/>
        <v>186.74</v>
      </c>
      <c r="J16" s="23">
        <f t="shared" si="2"/>
        <v>186.74</v>
      </c>
      <c r="K16" s="23">
        <v>70</v>
      </c>
      <c r="L16" s="23"/>
      <c r="M16" s="23">
        <v>116.74</v>
      </c>
      <c r="N16" s="23"/>
      <c r="O16" s="24"/>
      <c r="P16" s="24" t="s">
        <v>29</v>
      </c>
      <c r="Q16" s="24" t="s">
        <v>30</v>
      </c>
      <c r="R16" s="22"/>
    </row>
    <row r="17" s="1" customFormat="1" ht="48" spans="1:18">
      <c r="A17" s="23">
        <v>12</v>
      </c>
      <c r="B17" s="23" t="s">
        <v>22</v>
      </c>
      <c r="C17" s="23" t="s">
        <v>78</v>
      </c>
      <c r="D17" s="24" t="s">
        <v>79</v>
      </c>
      <c r="E17" s="24"/>
      <c r="F17" s="24" t="s">
        <v>80</v>
      </c>
      <c r="G17" s="24" t="s">
        <v>71</v>
      </c>
      <c r="H17" s="24" t="s">
        <v>81</v>
      </c>
      <c r="I17" s="25">
        <f t="shared" si="3"/>
        <v>14.54</v>
      </c>
      <c r="J17" s="25">
        <f t="shared" si="2"/>
        <v>14.54</v>
      </c>
      <c r="K17" s="25"/>
      <c r="L17" s="25">
        <v>14.54</v>
      </c>
      <c r="M17" s="25"/>
      <c r="N17" s="23"/>
      <c r="O17" s="24"/>
      <c r="P17" s="24" t="s">
        <v>29</v>
      </c>
      <c r="Q17" s="24" t="s">
        <v>30</v>
      </c>
      <c r="R17" s="22"/>
    </row>
    <row r="18" s="1" customFormat="1" ht="60" spans="1:18">
      <c r="A18" s="23">
        <v>13</v>
      </c>
      <c r="B18" s="23" t="s">
        <v>31</v>
      </c>
      <c r="C18" s="23" t="s">
        <v>82</v>
      </c>
      <c r="D18" s="24" t="s">
        <v>83</v>
      </c>
      <c r="E18" s="24" t="s">
        <v>84</v>
      </c>
      <c r="F18" s="24" t="s">
        <v>85</v>
      </c>
      <c r="G18" s="24" t="s">
        <v>86</v>
      </c>
      <c r="H18" s="24" t="s">
        <v>87</v>
      </c>
      <c r="I18" s="23">
        <f t="shared" si="3"/>
        <v>50</v>
      </c>
      <c r="J18" s="23">
        <f>SUM(K18,L18,M18,N18)</f>
        <v>50</v>
      </c>
      <c r="K18" s="23"/>
      <c r="L18" s="23"/>
      <c r="M18" s="23">
        <v>50</v>
      </c>
      <c r="N18" s="23"/>
      <c r="O18" s="24"/>
      <c r="P18" s="24" t="s">
        <v>29</v>
      </c>
      <c r="Q18" s="24" t="s">
        <v>30</v>
      </c>
      <c r="R18" s="22"/>
    </row>
    <row r="19" s="1" customFormat="1" ht="120" spans="1:18">
      <c r="A19" s="23">
        <v>14</v>
      </c>
      <c r="B19" s="23" t="s">
        <v>31</v>
      </c>
      <c r="C19" s="23" t="s">
        <v>88</v>
      </c>
      <c r="D19" s="24" t="s">
        <v>89</v>
      </c>
      <c r="E19" s="24">
        <v>2025</v>
      </c>
      <c r="F19" s="24" t="s">
        <v>90</v>
      </c>
      <c r="G19" s="24" t="s">
        <v>86</v>
      </c>
      <c r="H19" s="24" t="s">
        <v>91</v>
      </c>
      <c r="I19" s="23">
        <f t="shared" si="3"/>
        <v>65.52</v>
      </c>
      <c r="J19" s="23">
        <f>SUM(K19:N19)</f>
        <v>65.52</v>
      </c>
      <c r="K19" s="30"/>
      <c r="L19" s="30"/>
      <c r="M19" s="30"/>
      <c r="N19" s="30">
        <v>65.52</v>
      </c>
      <c r="O19" s="24"/>
      <c r="P19" s="24" t="s">
        <v>29</v>
      </c>
      <c r="Q19" s="24" t="s">
        <v>30</v>
      </c>
      <c r="R19" s="22"/>
    </row>
    <row r="20" s="1" customFormat="1" ht="120" spans="1:18">
      <c r="A20" s="23">
        <v>15</v>
      </c>
      <c r="B20" s="23" t="s">
        <v>31</v>
      </c>
      <c r="C20" s="23" t="s">
        <v>92</v>
      </c>
      <c r="D20" s="24" t="s">
        <v>93</v>
      </c>
      <c r="E20" s="24" t="s">
        <v>84</v>
      </c>
      <c r="F20" s="24" t="s">
        <v>94</v>
      </c>
      <c r="G20" s="24" t="s">
        <v>86</v>
      </c>
      <c r="H20" s="24" t="s">
        <v>95</v>
      </c>
      <c r="I20" s="25">
        <f t="shared" si="3"/>
        <v>119.3</v>
      </c>
      <c r="J20" s="25">
        <f>SUM(K20:N20)</f>
        <v>119.3</v>
      </c>
      <c r="K20" s="26"/>
      <c r="L20" s="26">
        <v>119.3</v>
      </c>
      <c r="M20" s="26"/>
      <c r="N20" s="23"/>
      <c r="O20" s="24"/>
      <c r="P20" s="24" t="s">
        <v>29</v>
      </c>
      <c r="Q20" s="24" t="s">
        <v>30</v>
      </c>
      <c r="R20" s="22"/>
    </row>
    <row r="21" s="1" customFormat="1" ht="72" spans="1:18">
      <c r="A21" s="23">
        <v>16</v>
      </c>
      <c r="B21" s="23" t="s">
        <v>22</v>
      </c>
      <c r="C21" s="23" t="s">
        <v>96</v>
      </c>
      <c r="D21" s="24" t="s">
        <v>97</v>
      </c>
      <c r="E21" s="24" t="s">
        <v>98</v>
      </c>
      <c r="F21" s="24" t="s">
        <v>99</v>
      </c>
      <c r="G21" s="24" t="s">
        <v>86</v>
      </c>
      <c r="H21" s="23" t="s">
        <v>100</v>
      </c>
      <c r="I21" s="23">
        <f t="shared" si="3"/>
        <v>43.95</v>
      </c>
      <c r="J21" s="23">
        <f t="shared" ref="J19:J24" si="4">SUM(K21:N21)</f>
        <v>43.95</v>
      </c>
      <c r="K21" s="23"/>
      <c r="L21" s="23"/>
      <c r="M21" s="23">
        <v>43.95</v>
      </c>
      <c r="N21" s="23"/>
      <c r="O21" s="24"/>
      <c r="P21" s="24" t="s">
        <v>29</v>
      </c>
      <c r="Q21" s="24" t="s">
        <v>30</v>
      </c>
      <c r="R21" s="22"/>
    </row>
    <row r="22" s="1" customFormat="1" ht="36" spans="1:18">
      <c r="A22" s="23">
        <v>17</v>
      </c>
      <c r="B22" s="23" t="s">
        <v>22</v>
      </c>
      <c r="C22" s="23" t="s">
        <v>101</v>
      </c>
      <c r="D22" s="24" t="s">
        <v>102</v>
      </c>
      <c r="E22" s="24" t="s">
        <v>75</v>
      </c>
      <c r="F22" s="24" t="s">
        <v>103</v>
      </c>
      <c r="G22" s="24" t="s">
        <v>104</v>
      </c>
      <c r="H22" s="24" t="s">
        <v>105</v>
      </c>
      <c r="I22" s="23">
        <f t="shared" si="3"/>
        <v>56.1</v>
      </c>
      <c r="J22" s="23">
        <f t="shared" si="4"/>
        <v>56.1</v>
      </c>
      <c r="K22" s="28"/>
      <c r="L22" s="28"/>
      <c r="M22" s="28"/>
      <c r="N22" s="28">
        <v>56.1</v>
      </c>
      <c r="O22" s="24"/>
      <c r="P22" s="24" t="s">
        <v>29</v>
      </c>
      <c r="Q22" s="24" t="s">
        <v>30</v>
      </c>
      <c r="R22" s="22"/>
    </row>
    <row r="23" s="1" customFormat="1" ht="48" spans="1:18">
      <c r="A23" s="23">
        <v>18</v>
      </c>
      <c r="B23" s="23" t="s">
        <v>22</v>
      </c>
      <c r="C23" s="23" t="s">
        <v>106</v>
      </c>
      <c r="D23" s="24" t="s">
        <v>107</v>
      </c>
      <c r="E23" s="24" t="s">
        <v>75</v>
      </c>
      <c r="F23" s="24" t="s">
        <v>108</v>
      </c>
      <c r="G23" s="24" t="s">
        <v>104</v>
      </c>
      <c r="H23" s="24" t="s">
        <v>109</v>
      </c>
      <c r="I23" s="23">
        <f t="shared" si="3"/>
        <v>86.97</v>
      </c>
      <c r="J23" s="23">
        <f t="shared" si="4"/>
        <v>86.97</v>
      </c>
      <c r="K23" s="23"/>
      <c r="L23" s="23"/>
      <c r="M23" s="23">
        <v>50</v>
      </c>
      <c r="N23" s="23">
        <v>36.97</v>
      </c>
      <c r="O23" s="24"/>
      <c r="P23" s="24" t="s">
        <v>29</v>
      </c>
      <c r="Q23" s="24" t="s">
        <v>30</v>
      </c>
      <c r="R23" s="22"/>
    </row>
    <row r="24" s="1" customFormat="1" ht="48" spans="1:18">
      <c r="A24" s="23">
        <v>19</v>
      </c>
      <c r="B24" s="23" t="s">
        <v>22</v>
      </c>
      <c r="C24" s="23" t="s">
        <v>110</v>
      </c>
      <c r="D24" s="24" t="s">
        <v>111</v>
      </c>
      <c r="E24" s="24" t="s">
        <v>75</v>
      </c>
      <c r="F24" s="24" t="s">
        <v>103</v>
      </c>
      <c r="G24" s="24" t="s">
        <v>104</v>
      </c>
      <c r="H24" s="24" t="s">
        <v>112</v>
      </c>
      <c r="I24" s="23">
        <f t="shared" si="3"/>
        <v>100</v>
      </c>
      <c r="J24" s="23">
        <f t="shared" si="4"/>
        <v>100</v>
      </c>
      <c r="K24" s="23"/>
      <c r="L24" s="23">
        <v>66.12</v>
      </c>
      <c r="M24" s="23">
        <v>26.77</v>
      </c>
      <c r="N24" s="23">
        <v>7.11</v>
      </c>
      <c r="O24" s="24"/>
      <c r="P24" s="24" t="s">
        <v>29</v>
      </c>
      <c r="Q24" s="24" t="s">
        <v>30</v>
      </c>
      <c r="R24" s="22"/>
    </row>
    <row r="25" s="1" customFormat="1" ht="144" spans="1:18">
      <c r="A25" s="23">
        <v>20</v>
      </c>
      <c r="B25" s="23" t="s">
        <v>31</v>
      </c>
      <c r="C25" s="23" t="s">
        <v>113</v>
      </c>
      <c r="D25" s="24" t="s">
        <v>114</v>
      </c>
      <c r="E25" s="24" t="s">
        <v>115</v>
      </c>
      <c r="F25" s="24" t="s">
        <v>116</v>
      </c>
      <c r="G25" s="24" t="s">
        <v>117</v>
      </c>
      <c r="H25" s="24" t="s">
        <v>118</v>
      </c>
      <c r="I25" s="23">
        <f t="shared" ref="I25:I29" si="5">SUM(J25,O25)</f>
        <v>395</v>
      </c>
      <c r="J25" s="23">
        <f t="shared" ref="J25:J29" si="6">SUM(K25:N25)</f>
        <v>395</v>
      </c>
      <c r="K25" s="23">
        <v>177</v>
      </c>
      <c r="L25" s="23">
        <v>133.742483</v>
      </c>
      <c r="M25" s="23">
        <v>84.257517</v>
      </c>
      <c r="N25" s="23"/>
      <c r="O25" s="24"/>
      <c r="P25" s="24" t="s">
        <v>29</v>
      </c>
      <c r="Q25" s="24" t="s">
        <v>30</v>
      </c>
      <c r="R25" s="22"/>
    </row>
    <row r="26" s="1" customFormat="1" ht="120" spans="1:18">
      <c r="A26" s="23">
        <v>21</v>
      </c>
      <c r="B26" s="23" t="s">
        <v>31</v>
      </c>
      <c r="C26" s="23" t="s">
        <v>119</v>
      </c>
      <c r="D26" s="24" t="s">
        <v>120</v>
      </c>
      <c r="E26" s="24">
        <v>2025</v>
      </c>
      <c r="F26" s="24" t="s">
        <v>121</v>
      </c>
      <c r="G26" s="24" t="s">
        <v>117</v>
      </c>
      <c r="H26" s="24" t="s">
        <v>118</v>
      </c>
      <c r="I26" s="23">
        <f t="shared" si="5"/>
        <v>34.96</v>
      </c>
      <c r="J26" s="23">
        <f t="shared" si="6"/>
        <v>34.96</v>
      </c>
      <c r="K26" s="30"/>
      <c r="L26" s="30"/>
      <c r="M26" s="30"/>
      <c r="N26" s="30">
        <v>34.96</v>
      </c>
      <c r="O26" s="24"/>
      <c r="P26" s="24" t="s">
        <v>29</v>
      </c>
      <c r="Q26" s="24" t="s">
        <v>30</v>
      </c>
      <c r="R26" s="22"/>
    </row>
    <row r="27" s="1" customFormat="1" ht="180" spans="1:18">
      <c r="A27" s="23">
        <v>22</v>
      </c>
      <c r="B27" s="23" t="s">
        <v>31</v>
      </c>
      <c r="C27" s="23" t="s">
        <v>122</v>
      </c>
      <c r="D27" s="24" t="s">
        <v>123</v>
      </c>
      <c r="E27" s="24" t="s">
        <v>84</v>
      </c>
      <c r="F27" s="24" t="s">
        <v>124</v>
      </c>
      <c r="G27" s="24" t="s">
        <v>117</v>
      </c>
      <c r="H27" s="24" t="s">
        <v>118</v>
      </c>
      <c r="I27" s="25">
        <f>SUM(J27+O27)</f>
        <v>643.78</v>
      </c>
      <c r="J27" s="23">
        <f t="shared" si="6"/>
        <v>643.78</v>
      </c>
      <c r="K27" s="26"/>
      <c r="L27" s="26">
        <v>338.647517</v>
      </c>
      <c r="M27" s="26">
        <v>215.132483</v>
      </c>
      <c r="N27" s="23">
        <v>90</v>
      </c>
      <c r="O27" s="24"/>
      <c r="P27" s="24" t="s">
        <v>29</v>
      </c>
      <c r="Q27" s="24" t="s">
        <v>30</v>
      </c>
      <c r="R27" s="22"/>
    </row>
    <row r="28" s="1" customFormat="1" ht="48" spans="1:18">
      <c r="A28" s="23">
        <v>23</v>
      </c>
      <c r="B28" s="23" t="s">
        <v>22</v>
      </c>
      <c r="C28" s="23" t="s">
        <v>125</v>
      </c>
      <c r="D28" s="24" t="s">
        <v>126</v>
      </c>
      <c r="E28" s="24" t="s">
        <v>75</v>
      </c>
      <c r="F28" s="24" t="s">
        <v>127</v>
      </c>
      <c r="G28" s="24" t="s">
        <v>117</v>
      </c>
      <c r="H28" s="24" t="s">
        <v>128</v>
      </c>
      <c r="I28" s="23">
        <f t="shared" si="5"/>
        <v>87.81</v>
      </c>
      <c r="J28" s="23">
        <f t="shared" si="6"/>
        <v>87.81</v>
      </c>
      <c r="K28" s="23"/>
      <c r="L28" s="23">
        <v>40</v>
      </c>
      <c r="M28" s="23">
        <v>47.81</v>
      </c>
      <c r="N28" s="23"/>
      <c r="O28" s="24"/>
      <c r="P28" s="24" t="s">
        <v>29</v>
      </c>
      <c r="Q28" s="24" t="s">
        <v>30</v>
      </c>
      <c r="R28" s="22"/>
    </row>
    <row r="29" s="1" customFormat="1" ht="36" spans="1:18">
      <c r="A29" s="23">
        <v>24</v>
      </c>
      <c r="B29" s="23" t="s">
        <v>22</v>
      </c>
      <c r="C29" s="23" t="s">
        <v>129</v>
      </c>
      <c r="D29" s="24" t="s">
        <v>130</v>
      </c>
      <c r="E29" s="24" t="s">
        <v>98</v>
      </c>
      <c r="F29" s="24" t="s">
        <v>131</v>
      </c>
      <c r="G29" s="24" t="s">
        <v>117</v>
      </c>
      <c r="H29" s="24" t="s">
        <v>132</v>
      </c>
      <c r="I29" s="23">
        <f t="shared" si="5"/>
        <v>72.3</v>
      </c>
      <c r="J29" s="23">
        <f t="shared" si="6"/>
        <v>72.3</v>
      </c>
      <c r="K29" s="23">
        <v>50</v>
      </c>
      <c r="L29" s="23"/>
      <c r="M29" s="23"/>
      <c r="N29" s="23">
        <v>22.3</v>
      </c>
      <c r="O29" s="24"/>
      <c r="P29" s="24" t="s">
        <v>29</v>
      </c>
      <c r="Q29" s="24" t="s">
        <v>30</v>
      </c>
      <c r="R29" s="22"/>
    </row>
    <row r="30" s="1" customFormat="1" ht="144" spans="1:18">
      <c r="A30" s="23">
        <v>25</v>
      </c>
      <c r="B30" s="23" t="s">
        <v>31</v>
      </c>
      <c r="C30" s="23" t="s">
        <v>133</v>
      </c>
      <c r="D30" s="24" t="s">
        <v>134</v>
      </c>
      <c r="E30" s="24" t="s">
        <v>135</v>
      </c>
      <c r="F30" s="24" t="s">
        <v>136</v>
      </c>
      <c r="G30" s="24" t="s">
        <v>137</v>
      </c>
      <c r="H30" s="24" t="s">
        <v>138</v>
      </c>
      <c r="I30" s="23">
        <v>900</v>
      </c>
      <c r="J30" s="23">
        <v>900</v>
      </c>
      <c r="K30" s="23"/>
      <c r="L30" s="23">
        <v>510</v>
      </c>
      <c r="M30" s="23">
        <v>390</v>
      </c>
      <c r="N30" s="23"/>
      <c r="O30" s="24"/>
      <c r="P30" s="24" t="s">
        <v>29</v>
      </c>
      <c r="Q30" s="24" t="s">
        <v>30</v>
      </c>
      <c r="R30" s="22"/>
    </row>
    <row r="31" s="1" customFormat="1" ht="96" spans="1:18">
      <c r="A31" s="23">
        <v>26</v>
      </c>
      <c r="B31" s="23" t="s">
        <v>31</v>
      </c>
      <c r="C31" s="23" t="s">
        <v>139</v>
      </c>
      <c r="D31" s="24" t="s">
        <v>140</v>
      </c>
      <c r="E31" s="24" t="s">
        <v>141</v>
      </c>
      <c r="F31" s="24" t="s">
        <v>142</v>
      </c>
      <c r="G31" s="24" t="s">
        <v>137</v>
      </c>
      <c r="H31" s="24" t="s">
        <v>143</v>
      </c>
      <c r="I31" s="23">
        <v>256.24</v>
      </c>
      <c r="J31" s="23">
        <f>SUM(K31:N31)</f>
        <v>256.24</v>
      </c>
      <c r="K31" s="23">
        <v>111.8</v>
      </c>
      <c r="L31" s="23">
        <v>53.2364</v>
      </c>
      <c r="M31" s="23">
        <v>29.0636</v>
      </c>
      <c r="N31" s="23">
        <v>62.14</v>
      </c>
      <c r="O31" s="24"/>
      <c r="P31" s="24" t="s">
        <v>29</v>
      </c>
      <c r="Q31" s="24" t="s">
        <v>30</v>
      </c>
      <c r="R31" s="22"/>
    </row>
    <row r="32" s="1" customFormat="1" ht="120" spans="1:18">
      <c r="A32" s="23">
        <v>27</v>
      </c>
      <c r="B32" s="23" t="s">
        <v>31</v>
      </c>
      <c r="C32" s="23" t="s">
        <v>144</v>
      </c>
      <c r="D32" s="24" t="s">
        <v>145</v>
      </c>
      <c r="E32" s="24" t="s">
        <v>141</v>
      </c>
      <c r="F32" s="24" t="s">
        <v>146</v>
      </c>
      <c r="G32" s="24" t="s">
        <v>137</v>
      </c>
      <c r="H32" s="24" t="s">
        <v>147</v>
      </c>
      <c r="I32" s="25">
        <f>SUM(J32+O32)</f>
        <v>251.68</v>
      </c>
      <c r="J32" s="25">
        <f>SUM(K32:N32)</f>
        <v>251.68</v>
      </c>
      <c r="K32" s="25"/>
      <c r="L32" s="25">
        <v>251.68</v>
      </c>
      <c r="M32" s="25"/>
      <c r="N32" s="23"/>
      <c r="O32" s="24"/>
      <c r="P32" s="24" t="s">
        <v>29</v>
      </c>
      <c r="Q32" s="24" t="s">
        <v>30</v>
      </c>
      <c r="R32" s="22"/>
    </row>
    <row r="33" s="1" customFormat="1" ht="36" spans="1:18">
      <c r="A33" s="23">
        <v>28</v>
      </c>
      <c r="B33" s="23" t="s">
        <v>22</v>
      </c>
      <c r="C33" s="23" t="s">
        <v>148</v>
      </c>
      <c r="D33" s="24" t="s">
        <v>149</v>
      </c>
      <c r="E33" s="24" t="s">
        <v>75</v>
      </c>
      <c r="F33" s="24" t="s">
        <v>150</v>
      </c>
      <c r="G33" s="24" t="s">
        <v>137</v>
      </c>
      <c r="H33" s="24" t="s">
        <v>151</v>
      </c>
      <c r="I33" s="23">
        <f>SUM(J33,O33)</f>
        <v>65.3</v>
      </c>
      <c r="J33" s="23">
        <f>SUM(K33:N33)</f>
        <v>65.3</v>
      </c>
      <c r="K33" s="23">
        <v>45</v>
      </c>
      <c r="L33" s="23"/>
      <c r="M33" s="23">
        <v>20.3</v>
      </c>
      <c r="N33" s="23"/>
      <c r="O33" s="24"/>
      <c r="P33" s="24" t="s">
        <v>29</v>
      </c>
      <c r="Q33" s="24" t="s">
        <v>30</v>
      </c>
      <c r="R33" s="22"/>
    </row>
    <row r="34" s="1" customFormat="1" ht="120" spans="1:18">
      <c r="A34" s="23">
        <v>29</v>
      </c>
      <c r="B34" s="23" t="s">
        <v>31</v>
      </c>
      <c r="C34" s="23" t="s">
        <v>152</v>
      </c>
      <c r="D34" s="24" t="s">
        <v>153</v>
      </c>
      <c r="E34" s="24" t="s">
        <v>98</v>
      </c>
      <c r="F34" s="24" t="s">
        <v>154</v>
      </c>
      <c r="G34" s="24" t="s">
        <v>155</v>
      </c>
      <c r="H34" s="24" t="s">
        <v>156</v>
      </c>
      <c r="I34" s="23">
        <v>660</v>
      </c>
      <c r="J34" s="23">
        <f>SUM(K34:N34)</f>
        <v>660</v>
      </c>
      <c r="K34" s="23">
        <v>370.2</v>
      </c>
      <c r="L34" s="23"/>
      <c r="M34" s="23">
        <v>178.11</v>
      </c>
      <c r="N34" s="23">
        <v>111.69</v>
      </c>
      <c r="O34" s="24"/>
      <c r="P34" s="24" t="s">
        <v>29</v>
      </c>
      <c r="Q34" s="24" t="s">
        <v>30</v>
      </c>
      <c r="R34" s="22"/>
    </row>
    <row r="35" s="1" customFormat="1" ht="36" spans="1:18">
      <c r="A35" s="23">
        <v>30</v>
      </c>
      <c r="B35" s="23" t="s">
        <v>22</v>
      </c>
      <c r="C35" s="23" t="s">
        <v>157</v>
      </c>
      <c r="D35" s="24" t="s">
        <v>158</v>
      </c>
      <c r="E35" s="24" t="s">
        <v>159</v>
      </c>
      <c r="F35" s="24" t="s">
        <v>160</v>
      </c>
      <c r="G35" s="24" t="s">
        <v>155</v>
      </c>
      <c r="H35" s="24" t="s">
        <v>161</v>
      </c>
      <c r="I35" s="23">
        <v>124.72</v>
      </c>
      <c r="J35" s="23">
        <v>124.72</v>
      </c>
      <c r="K35" s="23">
        <v>12.66</v>
      </c>
      <c r="L35" s="23"/>
      <c r="M35" s="23">
        <v>112.06</v>
      </c>
      <c r="N35" s="23"/>
      <c r="O35" s="24"/>
      <c r="P35" s="24" t="s">
        <v>29</v>
      </c>
      <c r="Q35" s="24" t="s">
        <v>30</v>
      </c>
      <c r="R35" s="22"/>
    </row>
    <row r="36" s="1" customFormat="1" ht="132" spans="1:18">
      <c r="A36" s="23">
        <v>31</v>
      </c>
      <c r="B36" s="23" t="s">
        <v>31</v>
      </c>
      <c r="C36" s="23" t="s">
        <v>162</v>
      </c>
      <c r="D36" s="24" t="s">
        <v>163</v>
      </c>
      <c r="E36" s="24" t="s">
        <v>98</v>
      </c>
      <c r="F36" s="24" t="s">
        <v>164</v>
      </c>
      <c r="G36" s="24" t="s">
        <v>165</v>
      </c>
      <c r="H36" s="24" t="s">
        <v>166</v>
      </c>
      <c r="I36" s="23">
        <v>850</v>
      </c>
      <c r="J36" s="23">
        <f>SUM(K36:N36)</f>
        <v>850</v>
      </c>
      <c r="K36" s="23">
        <v>505</v>
      </c>
      <c r="L36" s="23"/>
      <c r="M36" s="23">
        <v>312</v>
      </c>
      <c r="N36" s="23">
        <v>33</v>
      </c>
      <c r="O36" s="24"/>
      <c r="P36" s="24" t="s">
        <v>29</v>
      </c>
      <c r="Q36" s="24" t="s">
        <v>30</v>
      </c>
      <c r="R36" s="22"/>
    </row>
    <row r="37" s="1" customFormat="1" ht="144" spans="1:18">
      <c r="A37" s="23">
        <v>32</v>
      </c>
      <c r="B37" s="23" t="s">
        <v>31</v>
      </c>
      <c r="C37" s="23" t="s">
        <v>167</v>
      </c>
      <c r="D37" s="24" t="s">
        <v>168</v>
      </c>
      <c r="E37" s="24" t="s">
        <v>98</v>
      </c>
      <c r="F37" s="24" t="s">
        <v>169</v>
      </c>
      <c r="G37" s="24" t="s">
        <v>165</v>
      </c>
      <c r="H37" s="24" t="s">
        <v>170</v>
      </c>
      <c r="I37" s="23">
        <v>71.68</v>
      </c>
      <c r="J37" s="23">
        <f>SUM(K37:N37)</f>
        <v>71.68</v>
      </c>
      <c r="K37" s="28"/>
      <c r="L37" s="28"/>
      <c r="M37" s="28"/>
      <c r="N37" s="28">
        <v>71.68</v>
      </c>
      <c r="O37" s="24"/>
      <c r="P37" s="24" t="s">
        <v>29</v>
      </c>
      <c r="Q37" s="24" t="s">
        <v>30</v>
      </c>
      <c r="R37" s="22"/>
    </row>
    <row r="38" s="1" customFormat="1" ht="48" spans="1:18">
      <c r="A38" s="23">
        <v>33</v>
      </c>
      <c r="B38" s="23" t="s">
        <v>22</v>
      </c>
      <c r="C38" s="23" t="s">
        <v>171</v>
      </c>
      <c r="D38" s="24" t="s">
        <v>172</v>
      </c>
      <c r="E38" s="24" t="s">
        <v>75</v>
      </c>
      <c r="F38" s="24" t="s">
        <v>173</v>
      </c>
      <c r="G38" s="24" t="s">
        <v>165</v>
      </c>
      <c r="H38" s="24" t="s">
        <v>174</v>
      </c>
      <c r="I38" s="23">
        <v>97.68</v>
      </c>
      <c r="J38" s="23">
        <f>SUM(K38:N38)</f>
        <v>97.68</v>
      </c>
      <c r="K38" s="23">
        <v>41.81</v>
      </c>
      <c r="L38" s="23"/>
      <c r="M38" s="23"/>
      <c r="N38" s="23">
        <v>55.87</v>
      </c>
      <c r="O38" s="24"/>
      <c r="P38" s="24" t="s">
        <v>29</v>
      </c>
      <c r="Q38" s="24" t="s">
        <v>30</v>
      </c>
      <c r="R38" s="22"/>
    </row>
    <row r="39" s="1" customFormat="1" ht="60" spans="1:18">
      <c r="A39" s="23">
        <v>34</v>
      </c>
      <c r="B39" s="23" t="s">
        <v>22</v>
      </c>
      <c r="C39" s="23" t="s">
        <v>175</v>
      </c>
      <c r="D39" s="24" t="s">
        <v>176</v>
      </c>
      <c r="E39" s="24" t="s">
        <v>75</v>
      </c>
      <c r="F39" s="24" t="s">
        <v>173</v>
      </c>
      <c r="G39" s="24" t="s">
        <v>165</v>
      </c>
      <c r="H39" s="24" t="s">
        <v>177</v>
      </c>
      <c r="I39" s="23">
        <v>19.75</v>
      </c>
      <c r="J39" s="23">
        <v>19.75</v>
      </c>
      <c r="K39" s="23"/>
      <c r="L39" s="23"/>
      <c r="M39" s="23">
        <v>19.75</v>
      </c>
      <c r="N39" s="23"/>
      <c r="O39" s="24"/>
      <c r="P39" s="24" t="s">
        <v>29</v>
      </c>
      <c r="Q39" s="24" t="s">
        <v>30</v>
      </c>
      <c r="R39" s="22"/>
    </row>
    <row r="40" s="1" customFormat="1" ht="36" spans="1:18">
      <c r="A40" s="23">
        <v>35</v>
      </c>
      <c r="B40" s="23" t="s">
        <v>22</v>
      </c>
      <c r="C40" s="23" t="s">
        <v>178</v>
      </c>
      <c r="D40" s="24" t="s">
        <v>179</v>
      </c>
      <c r="E40" s="24" t="s">
        <v>84</v>
      </c>
      <c r="F40" s="24" t="s">
        <v>180</v>
      </c>
      <c r="G40" s="24" t="s">
        <v>165</v>
      </c>
      <c r="H40" s="24" t="s">
        <v>181</v>
      </c>
      <c r="I40" s="25">
        <f>SUM(J40+O40)</f>
        <v>64.6</v>
      </c>
      <c r="J40" s="25">
        <f t="shared" ref="J40:J45" si="7">SUM(K40:N40)</f>
        <v>64.6</v>
      </c>
      <c r="K40" s="25"/>
      <c r="L40" s="29"/>
      <c r="M40" s="25">
        <v>64.6</v>
      </c>
      <c r="N40" s="23"/>
      <c r="O40" s="24"/>
      <c r="P40" s="24" t="s">
        <v>29</v>
      </c>
      <c r="Q40" s="24" t="s">
        <v>30</v>
      </c>
      <c r="R40" s="22"/>
    </row>
    <row r="41" s="1" customFormat="1" ht="36" spans="1:18">
      <c r="A41" s="23">
        <v>36</v>
      </c>
      <c r="B41" s="23" t="s">
        <v>22</v>
      </c>
      <c r="C41" s="23" t="s">
        <v>182</v>
      </c>
      <c r="D41" s="24" t="s">
        <v>183</v>
      </c>
      <c r="E41" s="24" t="s">
        <v>84</v>
      </c>
      <c r="F41" s="24" t="s">
        <v>184</v>
      </c>
      <c r="G41" s="24" t="s">
        <v>165</v>
      </c>
      <c r="H41" s="24" t="s">
        <v>174</v>
      </c>
      <c r="I41" s="25">
        <f>SUM(J41+O41)</f>
        <v>42</v>
      </c>
      <c r="J41" s="25">
        <f t="shared" si="7"/>
        <v>42</v>
      </c>
      <c r="K41" s="25"/>
      <c r="L41" s="25">
        <v>42</v>
      </c>
      <c r="M41" s="25"/>
      <c r="N41" s="23"/>
      <c r="O41" s="24"/>
      <c r="P41" s="24" t="s">
        <v>29</v>
      </c>
      <c r="Q41" s="24" t="s">
        <v>30</v>
      </c>
      <c r="R41" s="22"/>
    </row>
    <row r="42" s="1" customFormat="1" ht="120" spans="1:18">
      <c r="A42" s="23">
        <v>37</v>
      </c>
      <c r="B42" s="23" t="s">
        <v>31</v>
      </c>
      <c r="C42" s="23" t="s">
        <v>185</v>
      </c>
      <c r="D42" s="24" t="s">
        <v>186</v>
      </c>
      <c r="E42" s="24" t="s">
        <v>135</v>
      </c>
      <c r="F42" s="24" t="s">
        <v>187</v>
      </c>
      <c r="G42" s="24" t="s">
        <v>188</v>
      </c>
      <c r="H42" s="24" t="s">
        <v>189</v>
      </c>
      <c r="I42" s="23">
        <f t="shared" ref="I42:I45" si="8">SUM(J42,O42)</f>
        <v>960</v>
      </c>
      <c r="J42" s="23">
        <f t="shared" si="7"/>
        <v>960</v>
      </c>
      <c r="K42" s="23">
        <v>432</v>
      </c>
      <c r="L42" s="23"/>
      <c r="M42" s="23">
        <v>245</v>
      </c>
      <c r="N42" s="23">
        <v>283</v>
      </c>
      <c r="O42" s="24"/>
      <c r="P42" s="24" t="s">
        <v>29</v>
      </c>
      <c r="Q42" s="24" t="s">
        <v>30</v>
      </c>
      <c r="R42" s="22"/>
    </row>
    <row r="43" s="1" customFormat="1" ht="180" spans="1:18">
      <c r="A43" s="23">
        <v>38</v>
      </c>
      <c r="B43" s="23" t="s">
        <v>31</v>
      </c>
      <c r="C43" s="23" t="s">
        <v>190</v>
      </c>
      <c r="D43" s="24" t="s">
        <v>191</v>
      </c>
      <c r="E43" s="24" t="s">
        <v>141</v>
      </c>
      <c r="F43" s="24" t="s">
        <v>192</v>
      </c>
      <c r="G43" s="24" t="s">
        <v>188</v>
      </c>
      <c r="H43" s="24" t="s">
        <v>189</v>
      </c>
      <c r="I43" s="25">
        <f t="shared" si="8"/>
        <v>955.79</v>
      </c>
      <c r="J43" s="25">
        <f t="shared" si="7"/>
        <v>955.79</v>
      </c>
      <c r="K43" s="26"/>
      <c r="L43" s="26">
        <v>902.5536</v>
      </c>
      <c r="M43" s="26">
        <v>53.2364</v>
      </c>
      <c r="N43" s="23"/>
      <c r="O43" s="24"/>
      <c r="P43" s="24" t="s">
        <v>29</v>
      </c>
      <c r="Q43" s="24" t="s">
        <v>30</v>
      </c>
      <c r="R43" s="22"/>
    </row>
    <row r="44" s="1" customFormat="1" ht="48" spans="1:18">
      <c r="A44" s="23">
        <v>39</v>
      </c>
      <c r="B44" s="23" t="s">
        <v>22</v>
      </c>
      <c r="C44" s="23" t="s">
        <v>193</v>
      </c>
      <c r="D44" s="24" t="s">
        <v>194</v>
      </c>
      <c r="E44" s="24" t="s">
        <v>98</v>
      </c>
      <c r="F44" s="24" t="s">
        <v>43</v>
      </c>
      <c r="G44" s="24" t="s">
        <v>188</v>
      </c>
      <c r="H44" s="24" t="s">
        <v>195</v>
      </c>
      <c r="I44" s="23">
        <f t="shared" si="8"/>
        <v>37.27</v>
      </c>
      <c r="J44" s="23">
        <f t="shared" si="7"/>
        <v>37.27</v>
      </c>
      <c r="K44" s="23"/>
      <c r="L44" s="23">
        <v>20</v>
      </c>
      <c r="M44" s="23">
        <v>17.27</v>
      </c>
      <c r="N44" s="23"/>
      <c r="O44" s="24"/>
      <c r="P44" s="24" t="s">
        <v>29</v>
      </c>
      <c r="Q44" s="24" t="s">
        <v>30</v>
      </c>
      <c r="R44" s="22"/>
    </row>
    <row r="45" s="1" customFormat="1" ht="48" spans="1:18">
      <c r="A45" s="23">
        <v>40</v>
      </c>
      <c r="B45" s="23" t="s">
        <v>22</v>
      </c>
      <c r="C45" s="23" t="s">
        <v>196</v>
      </c>
      <c r="D45" s="24" t="s">
        <v>197</v>
      </c>
      <c r="E45" s="24" t="s">
        <v>98</v>
      </c>
      <c r="F45" s="24" t="s">
        <v>43</v>
      </c>
      <c r="G45" s="24" t="s">
        <v>188</v>
      </c>
      <c r="H45" s="24" t="s">
        <v>57</v>
      </c>
      <c r="I45" s="23">
        <f t="shared" si="8"/>
        <v>29.97</v>
      </c>
      <c r="J45" s="23">
        <f t="shared" si="7"/>
        <v>29.97</v>
      </c>
      <c r="K45" s="23"/>
      <c r="L45" s="23">
        <v>10</v>
      </c>
      <c r="M45" s="23">
        <v>19.97</v>
      </c>
      <c r="N45" s="23"/>
      <c r="O45" s="24"/>
      <c r="P45" s="24" t="s">
        <v>29</v>
      </c>
      <c r="Q45" s="24" t="s">
        <v>30</v>
      </c>
      <c r="R45" s="22"/>
    </row>
    <row r="46" s="1" customFormat="1" ht="132" spans="1:18">
      <c r="A46" s="23">
        <v>41</v>
      </c>
      <c r="B46" s="23" t="s">
        <v>31</v>
      </c>
      <c r="C46" s="23" t="s">
        <v>198</v>
      </c>
      <c r="D46" s="24" t="s">
        <v>199</v>
      </c>
      <c r="E46" s="24" t="s">
        <v>98</v>
      </c>
      <c r="F46" s="24" t="s">
        <v>200</v>
      </c>
      <c r="G46" s="24" t="s">
        <v>201</v>
      </c>
      <c r="H46" s="24" t="s">
        <v>202</v>
      </c>
      <c r="I46" s="23">
        <v>460</v>
      </c>
      <c r="J46" s="23">
        <v>460</v>
      </c>
      <c r="K46" s="23">
        <v>230</v>
      </c>
      <c r="L46" s="23"/>
      <c r="M46" s="23">
        <v>230</v>
      </c>
      <c r="N46" s="23"/>
      <c r="O46" s="24"/>
      <c r="P46" s="24" t="s">
        <v>29</v>
      </c>
      <c r="Q46" s="24" t="s">
        <v>30</v>
      </c>
      <c r="R46" s="22"/>
    </row>
    <row r="47" s="1" customFormat="1" ht="108" spans="1:18">
      <c r="A47" s="23">
        <v>42</v>
      </c>
      <c r="B47" s="23" t="s">
        <v>31</v>
      </c>
      <c r="C47" s="23" t="s">
        <v>203</v>
      </c>
      <c r="D47" s="24" t="s">
        <v>204</v>
      </c>
      <c r="E47" s="24" t="s">
        <v>98</v>
      </c>
      <c r="F47" s="24" t="s">
        <v>205</v>
      </c>
      <c r="G47" s="24" t="s">
        <v>201</v>
      </c>
      <c r="H47" s="24" t="s">
        <v>206</v>
      </c>
      <c r="I47" s="23">
        <v>62</v>
      </c>
      <c r="J47" s="23">
        <v>62</v>
      </c>
      <c r="K47" s="23"/>
      <c r="L47" s="23">
        <v>12</v>
      </c>
      <c r="M47" s="23">
        <v>50</v>
      </c>
      <c r="N47" s="23"/>
      <c r="O47" s="24"/>
      <c r="P47" s="24" t="s">
        <v>29</v>
      </c>
      <c r="Q47" s="24" t="s">
        <v>30</v>
      </c>
      <c r="R47" s="22"/>
    </row>
    <row r="48" s="1" customFormat="1" ht="36" spans="1:18">
      <c r="A48" s="23">
        <v>43</v>
      </c>
      <c r="B48" s="23" t="s">
        <v>207</v>
      </c>
      <c r="C48" s="23" t="s">
        <v>208</v>
      </c>
      <c r="D48" s="24" t="s">
        <v>209</v>
      </c>
      <c r="E48" s="24" t="s">
        <v>84</v>
      </c>
      <c r="F48" s="24" t="s">
        <v>210</v>
      </c>
      <c r="G48" s="24" t="s">
        <v>201</v>
      </c>
      <c r="H48" s="24" t="s">
        <v>211</v>
      </c>
      <c r="I48" s="25">
        <f>SUM(J48+O48)</f>
        <v>69.11</v>
      </c>
      <c r="J48" s="25">
        <f>SUM(K48:N48)</f>
        <v>69.11</v>
      </c>
      <c r="K48" s="26"/>
      <c r="L48" s="29"/>
      <c r="M48" s="26">
        <v>69.11</v>
      </c>
      <c r="N48" s="23"/>
      <c r="O48" s="24"/>
      <c r="P48" s="24" t="s">
        <v>29</v>
      </c>
      <c r="Q48" s="24" t="s">
        <v>30</v>
      </c>
      <c r="R48" s="22"/>
    </row>
    <row r="49" s="1" customFormat="1" ht="96" spans="1:18">
      <c r="A49" s="23">
        <v>44</v>
      </c>
      <c r="B49" s="23" t="s">
        <v>31</v>
      </c>
      <c r="C49" s="23" t="s">
        <v>212</v>
      </c>
      <c r="D49" s="24" t="s">
        <v>213</v>
      </c>
      <c r="E49" s="24" t="s">
        <v>25</v>
      </c>
      <c r="F49" s="24" t="s">
        <v>214</v>
      </c>
      <c r="G49" s="24" t="s">
        <v>215</v>
      </c>
      <c r="H49" s="24" t="s">
        <v>216</v>
      </c>
      <c r="I49" s="23">
        <v>160</v>
      </c>
      <c r="J49" s="23">
        <v>160</v>
      </c>
      <c r="K49" s="23">
        <v>72</v>
      </c>
      <c r="L49" s="23"/>
      <c r="M49" s="23">
        <v>88</v>
      </c>
      <c r="N49" s="23"/>
      <c r="O49" s="24"/>
      <c r="P49" s="24" t="s">
        <v>29</v>
      </c>
      <c r="Q49" s="24" t="s">
        <v>30</v>
      </c>
      <c r="R49" s="22"/>
    </row>
    <row r="50" s="1" customFormat="1" ht="144" spans="1:18">
      <c r="A50" s="23">
        <v>45</v>
      </c>
      <c r="B50" s="23" t="s">
        <v>31</v>
      </c>
      <c r="C50" s="23" t="s">
        <v>217</v>
      </c>
      <c r="D50" s="24" t="s">
        <v>218</v>
      </c>
      <c r="E50" s="24" t="s">
        <v>25</v>
      </c>
      <c r="F50" s="24" t="s">
        <v>219</v>
      </c>
      <c r="G50" s="24" t="s">
        <v>215</v>
      </c>
      <c r="H50" s="24" t="s">
        <v>220</v>
      </c>
      <c r="I50" s="23">
        <v>50</v>
      </c>
      <c r="J50" s="23">
        <v>50</v>
      </c>
      <c r="K50" s="23"/>
      <c r="L50" s="23"/>
      <c r="M50" s="23">
        <v>50</v>
      </c>
      <c r="N50" s="23"/>
      <c r="O50" s="24"/>
      <c r="P50" s="24" t="s">
        <v>29</v>
      </c>
      <c r="Q50" s="24" t="s">
        <v>30</v>
      </c>
      <c r="R50" s="22"/>
    </row>
    <row r="51" s="1" customFormat="1" ht="144" spans="1:18">
      <c r="A51" s="23">
        <v>46</v>
      </c>
      <c r="B51" s="23" t="s">
        <v>31</v>
      </c>
      <c r="C51" s="23" t="s">
        <v>221</v>
      </c>
      <c r="D51" s="24" t="s">
        <v>222</v>
      </c>
      <c r="E51" s="24" t="s">
        <v>25</v>
      </c>
      <c r="F51" s="24" t="s">
        <v>223</v>
      </c>
      <c r="G51" s="24" t="s">
        <v>215</v>
      </c>
      <c r="H51" s="24" t="s">
        <v>224</v>
      </c>
      <c r="I51" s="23">
        <v>50</v>
      </c>
      <c r="J51" s="23">
        <v>50</v>
      </c>
      <c r="K51" s="23"/>
      <c r="L51" s="23"/>
      <c r="M51" s="23">
        <v>50</v>
      </c>
      <c r="N51" s="23"/>
      <c r="O51" s="24"/>
      <c r="P51" s="24" t="s">
        <v>29</v>
      </c>
      <c r="Q51" s="24" t="s">
        <v>30</v>
      </c>
      <c r="R51" s="22"/>
    </row>
    <row r="52" s="1" customFormat="1" ht="228" spans="1:18">
      <c r="A52" s="23">
        <v>47</v>
      </c>
      <c r="B52" s="23" t="s">
        <v>22</v>
      </c>
      <c r="C52" s="23" t="s">
        <v>225</v>
      </c>
      <c r="D52" s="24" t="s">
        <v>226</v>
      </c>
      <c r="E52" s="24" t="s">
        <v>75</v>
      </c>
      <c r="F52" s="24" t="s">
        <v>227</v>
      </c>
      <c r="G52" s="24" t="s">
        <v>215</v>
      </c>
      <c r="H52" s="24" t="s">
        <v>228</v>
      </c>
      <c r="I52" s="23">
        <v>104.81</v>
      </c>
      <c r="J52" s="23">
        <v>104.81</v>
      </c>
      <c r="K52" s="23">
        <v>33.19</v>
      </c>
      <c r="L52" s="23"/>
      <c r="M52" s="23">
        <v>71.62</v>
      </c>
      <c r="N52" s="23"/>
      <c r="O52" s="24"/>
      <c r="P52" s="24" t="s">
        <v>29</v>
      </c>
      <c r="Q52" s="24" t="s">
        <v>30</v>
      </c>
      <c r="R52" s="22"/>
    </row>
    <row r="53" s="1" customFormat="1" ht="48" spans="1:18">
      <c r="A53" s="23">
        <v>48</v>
      </c>
      <c r="B53" s="23"/>
      <c r="C53" s="23" t="s">
        <v>229</v>
      </c>
      <c r="D53" s="24" t="s">
        <v>230</v>
      </c>
      <c r="E53" s="24" t="s">
        <v>141</v>
      </c>
      <c r="F53" s="24" t="s">
        <v>231</v>
      </c>
      <c r="G53" s="24" t="s">
        <v>215</v>
      </c>
      <c r="H53" s="24" t="s">
        <v>232</v>
      </c>
      <c r="I53" s="23">
        <f>SUM(J53+O53)</f>
        <v>29.61</v>
      </c>
      <c r="J53" s="23">
        <f>SUM(K53:N53)</f>
        <v>29.61</v>
      </c>
      <c r="K53" s="23">
        <v>29.61</v>
      </c>
      <c r="L53" s="23"/>
      <c r="M53" s="23"/>
      <c r="N53" s="23"/>
      <c r="O53" s="24"/>
      <c r="P53" s="24" t="s">
        <v>29</v>
      </c>
      <c r="Q53" s="24" t="s">
        <v>30</v>
      </c>
      <c r="R53" s="22"/>
    </row>
    <row r="54" s="1" customFormat="1" ht="72" spans="1:18">
      <c r="A54" s="23">
        <v>49</v>
      </c>
      <c r="B54" s="23" t="s">
        <v>58</v>
      </c>
      <c r="C54" s="23" t="s">
        <v>233</v>
      </c>
      <c r="D54" s="24" t="s">
        <v>234</v>
      </c>
      <c r="E54" s="24" t="s">
        <v>235</v>
      </c>
      <c r="F54" s="24" t="s">
        <v>236</v>
      </c>
      <c r="G54" s="24" t="s">
        <v>215</v>
      </c>
      <c r="H54" s="24" t="s">
        <v>237</v>
      </c>
      <c r="I54" s="23">
        <v>9</v>
      </c>
      <c r="J54" s="23">
        <f>SUM(K54:N54)</f>
        <v>9</v>
      </c>
      <c r="K54" s="23"/>
      <c r="L54" s="23"/>
      <c r="M54" s="23"/>
      <c r="N54" s="23">
        <v>9</v>
      </c>
      <c r="O54" s="24"/>
      <c r="P54" s="24" t="s">
        <v>29</v>
      </c>
      <c r="Q54" s="24" t="s">
        <v>30</v>
      </c>
      <c r="R54" s="22"/>
    </row>
    <row r="55" s="1" customFormat="1" ht="36" spans="1:18">
      <c r="A55" s="23">
        <v>50</v>
      </c>
      <c r="B55" s="23" t="s">
        <v>22</v>
      </c>
      <c r="C55" s="23" t="s">
        <v>238</v>
      </c>
      <c r="D55" s="24" t="s">
        <v>239</v>
      </c>
      <c r="E55" s="24" t="s">
        <v>135</v>
      </c>
      <c r="F55" s="24" t="s">
        <v>99</v>
      </c>
      <c r="G55" s="24" t="s">
        <v>240</v>
      </c>
      <c r="H55" s="24" t="s">
        <v>241</v>
      </c>
      <c r="I55" s="23">
        <v>105.83</v>
      </c>
      <c r="J55" s="23">
        <f>SUM(K55:N55)</f>
        <v>105.83</v>
      </c>
      <c r="K55" s="28"/>
      <c r="L55" s="28">
        <v>35.820377</v>
      </c>
      <c r="M55" s="28">
        <v>66.35</v>
      </c>
      <c r="N55" s="28">
        <v>3.659623</v>
      </c>
      <c r="O55" s="24"/>
      <c r="P55" s="24" t="s">
        <v>29</v>
      </c>
      <c r="Q55" s="24" t="s">
        <v>30</v>
      </c>
      <c r="R55" s="22"/>
    </row>
    <row r="56" s="1" customFormat="1" ht="36" spans="1:18">
      <c r="A56" s="23">
        <v>51</v>
      </c>
      <c r="B56" s="23" t="s">
        <v>22</v>
      </c>
      <c r="C56" s="23" t="s">
        <v>242</v>
      </c>
      <c r="D56" s="24" t="s">
        <v>243</v>
      </c>
      <c r="E56" s="24"/>
      <c r="F56" s="24" t="s">
        <v>244</v>
      </c>
      <c r="G56" s="24" t="s">
        <v>240</v>
      </c>
      <c r="H56" s="24" t="s">
        <v>245</v>
      </c>
      <c r="I56" s="25">
        <f>SUM(J56+O56)</f>
        <v>41</v>
      </c>
      <c r="J56" s="25">
        <f>SUM(K56:N56)</f>
        <v>41</v>
      </c>
      <c r="K56" s="31"/>
      <c r="L56" s="29"/>
      <c r="M56" s="31">
        <v>41</v>
      </c>
      <c r="N56" s="28"/>
      <c r="O56" s="24"/>
      <c r="P56" s="24" t="s">
        <v>29</v>
      </c>
      <c r="Q56" s="24" t="s">
        <v>30</v>
      </c>
      <c r="R56" s="22"/>
    </row>
    <row r="57" s="1" customFormat="1" ht="48" spans="1:18">
      <c r="A57" s="23">
        <v>52</v>
      </c>
      <c r="B57" s="23" t="s">
        <v>58</v>
      </c>
      <c r="C57" s="23" t="s">
        <v>246</v>
      </c>
      <c r="D57" s="24" t="s">
        <v>247</v>
      </c>
      <c r="E57" s="24" t="s">
        <v>135</v>
      </c>
      <c r="F57" s="24" t="s">
        <v>248</v>
      </c>
      <c r="G57" s="24" t="s">
        <v>240</v>
      </c>
      <c r="H57" s="24" t="s">
        <v>245</v>
      </c>
      <c r="I57" s="23">
        <f>SUM(J57,O57)</f>
        <v>24</v>
      </c>
      <c r="J57" s="23">
        <f>SUM(K57:N57)</f>
        <v>24</v>
      </c>
      <c r="K57" s="28"/>
      <c r="L57" s="28"/>
      <c r="M57" s="28"/>
      <c r="N57" s="28">
        <v>24</v>
      </c>
      <c r="O57" s="24"/>
      <c r="P57" s="24" t="s">
        <v>29</v>
      </c>
      <c r="Q57" s="24" t="s">
        <v>30</v>
      </c>
      <c r="R57" s="22"/>
    </row>
    <row r="58" s="1" customFormat="1" ht="168" spans="1:18">
      <c r="A58" s="23">
        <v>53</v>
      </c>
      <c r="B58" s="23" t="s">
        <v>31</v>
      </c>
      <c r="C58" s="23" t="s">
        <v>249</v>
      </c>
      <c r="D58" s="24" t="s">
        <v>250</v>
      </c>
      <c r="E58" s="24" t="s">
        <v>135</v>
      </c>
      <c r="F58" s="24" t="s">
        <v>251</v>
      </c>
      <c r="G58" s="24" t="s">
        <v>252</v>
      </c>
      <c r="H58" s="24" t="s">
        <v>253</v>
      </c>
      <c r="I58" s="23">
        <v>140</v>
      </c>
      <c r="J58" s="23">
        <v>140</v>
      </c>
      <c r="K58" s="23"/>
      <c r="L58" s="23">
        <v>63</v>
      </c>
      <c r="M58" s="23">
        <v>77</v>
      </c>
      <c r="N58" s="23"/>
      <c r="O58" s="24"/>
      <c r="P58" s="24" t="s">
        <v>29</v>
      </c>
      <c r="Q58" s="24" t="s">
        <v>30</v>
      </c>
      <c r="R58" s="22"/>
    </row>
    <row r="59" s="1" customFormat="1" ht="48" spans="1:18">
      <c r="A59" s="23">
        <v>54</v>
      </c>
      <c r="B59" s="23" t="s">
        <v>22</v>
      </c>
      <c r="C59" s="23" t="s">
        <v>254</v>
      </c>
      <c r="D59" s="24" t="s">
        <v>255</v>
      </c>
      <c r="E59" s="24" t="s">
        <v>235</v>
      </c>
      <c r="F59" s="24" t="s">
        <v>99</v>
      </c>
      <c r="G59" s="24" t="s">
        <v>252</v>
      </c>
      <c r="H59" s="24" t="s">
        <v>256</v>
      </c>
      <c r="I59" s="23">
        <v>199.85</v>
      </c>
      <c r="J59" s="23">
        <v>199.85</v>
      </c>
      <c r="K59" s="23"/>
      <c r="L59" s="23">
        <v>100</v>
      </c>
      <c r="M59" s="23">
        <v>99.85</v>
      </c>
      <c r="N59" s="23"/>
      <c r="O59" s="24"/>
      <c r="P59" s="24" t="s">
        <v>29</v>
      </c>
      <c r="Q59" s="24" t="s">
        <v>30</v>
      </c>
      <c r="R59" s="22"/>
    </row>
    <row r="60" s="2" customFormat="1" ht="204" spans="1:18">
      <c r="A60" s="23">
        <v>55</v>
      </c>
      <c r="B60" s="23" t="s">
        <v>31</v>
      </c>
      <c r="C60" s="23" t="s">
        <v>257</v>
      </c>
      <c r="D60" s="24" t="s">
        <v>258</v>
      </c>
      <c r="E60" s="24" t="s">
        <v>141</v>
      </c>
      <c r="F60" s="24" t="s">
        <v>259</v>
      </c>
      <c r="G60" s="24" t="s">
        <v>260</v>
      </c>
      <c r="H60" s="24" t="s">
        <v>261</v>
      </c>
      <c r="I60" s="25">
        <f t="shared" ref="I60:I66" si="9">SUM(J60+O60)</f>
        <v>35</v>
      </c>
      <c r="J60" s="25">
        <f t="shared" ref="J60:J65" si="10">SUM(K60:N60)</f>
        <v>35</v>
      </c>
      <c r="K60" s="26"/>
      <c r="L60" s="26">
        <v>35</v>
      </c>
      <c r="M60" s="26"/>
      <c r="N60" s="23"/>
      <c r="O60" s="24"/>
      <c r="P60" s="24" t="s">
        <v>29</v>
      </c>
      <c r="Q60" s="24" t="s">
        <v>30</v>
      </c>
      <c r="R60" s="22"/>
    </row>
    <row r="61" s="2" customFormat="1" ht="132" spans="1:18">
      <c r="A61" s="23">
        <v>56</v>
      </c>
      <c r="B61" s="23" t="s">
        <v>31</v>
      </c>
      <c r="C61" s="23" t="s">
        <v>262</v>
      </c>
      <c r="D61" s="24" t="s">
        <v>263</v>
      </c>
      <c r="E61" s="24" t="s">
        <v>141</v>
      </c>
      <c r="F61" s="24" t="s">
        <v>264</v>
      </c>
      <c r="G61" s="24" t="s">
        <v>260</v>
      </c>
      <c r="H61" s="24" t="s">
        <v>261</v>
      </c>
      <c r="I61" s="25">
        <f t="shared" si="9"/>
        <v>71.4</v>
      </c>
      <c r="J61" s="25">
        <f t="shared" si="10"/>
        <v>71.4</v>
      </c>
      <c r="K61" s="26"/>
      <c r="L61" s="26">
        <v>71.4</v>
      </c>
      <c r="M61" s="26"/>
      <c r="N61" s="23"/>
      <c r="O61" s="24"/>
      <c r="P61" s="24" t="s">
        <v>29</v>
      </c>
      <c r="Q61" s="24" t="s">
        <v>30</v>
      </c>
      <c r="R61" s="22"/>
    </row>
    <row r="62" s="1" customFormat="1" ht="60" spans="1:18">
      <c r="A62" s="23">
        <v>57</v>
      </c>
      <c r="B62" s="23" t="s">
        <v>22</v>
      </c>
      <c r="C62" s="23" t="s">
        <v>265</v>
      </c>
      <c r="D62" s="24" t="s">
        <v>266</v>
      </c>
      <c r="E62" s="24" t="s">
        <v>235</v>
      </c>
      <c r="F62" s="24" t="s">
        <v>267</v>
      </c>
      <c r="G62" s="24" t="s">
        <v>260</v>
      </c>
      <c r="H62" s="24" t="s">
        <v>268</v>
      </c>
      <c r="I62" s="23">
        <f t="shared" ref="I62:I64" si="11">SUM(J62,O62)</f>
        <v>82.31</v>
      </c>
      <c r="J62" s="23">
        <f t="shared" si="10"/>
        <v>82.31</v>
      </c>
      <c r="K62" s="23">
        <v>20</v>
      </c>
      <c r="L62" s="23"/>
      <c r="M62" s="23">
        <v>62.31</v>
      </c>
      <c r="N62" s="23"/>
      <c r="O62" s="24"/>
      <c r="P62" s="24" t="s">
        <v>29</v>
      </c>
      <c r="Q62" s="24" t="s">
        <v>30</v>
      </c>
      <c r="R62" s="22"/>
    </row>
    <row r="63" s="1" customFormat="1" ht="48" spans="1:18">
      <c r="A63" s="23">
        <v>58</v>
      </c>
      <c r="B63" s="23" t="s">
        <v>22</v>
      </c>
      <c r="C63" s="23" t="s">
        <v>269</v>
      </c>
      <c r="D63" s="24" t="s">
        <v>270</v>
      </c>
      <c r="E63" s="24" t="s">
        <v>235</v>
      </c>
      <c r="F63" s="24" t="s">
        <v>271</v>
      </c>
      <c r="G63" s="24" t="s">
        <v>260</v>
      </c>
      <c r="H63" s="24" t="s">
        <v>272</v>
      </c>
      <c r="I63" s="23">
        <f t="shared" si="11"/>
        <v>125.63</v>
      </c>
      <c r="J63" s="23">
        <f t="shared" si="10"/>
        <v>125.63</v>
      </c>
      <c r="K63" s="23">
        <v>40</v>
      </c>
      <c r="L63" s="23"/>
      <c r="M63" s="23">
        <v>85.63</v>
      </c>
      <c r="N63" s="23"/>
      <c r="O63" s="24"/>
      <c r="P63" s="24" t="s">
        <v>29</v>
      </c>
      <c r="Q63" s="24" t="s">
        <v>30</v>
      </c>
      <c r="R63" s="22"/>
    </row>
    <row r="64" s="1" customFormat="1" ht="48" spans="1:18">
      <c r="A64" s="23">
        <v>59</v>
      </c>
      <c r="B64" s="23" t="s">
        <v>22</v>
      </c>
      <c r="C64" s="23" t="s">
        <v>273</v>
      </c>
      <c r="D64" s="24" t="s">
        <v>274</v>
      </c>
      <c r="E64" s="24" t="s">
        <v>235</v>
      </c>
      <c r="F64" s="24" t="s">
        <v>275</v>
      </c>
      <c r="G64" s="24" t="s">
        <v>260</v>
      </c>
      <c r="H64" s="24" t="s">
        <v>276</v>
      </c>
      <c r="I64" s="23">
        <f t="shared" si="11"/>
        <v>112</v>
      </c>
      <c r="J64" s="23">
        <f t="shared" si="10"/>
        <v>112</v>
      </c>
      <c r="K64" s="23">
        <v>50</v>
      </c>
      <c r="L64" s="23"/>
      <c r="M64" s="23">
        <v>62</v>
      </c>
      <c r="N64" s="32"/>
      <c r="O64" s="24"/>
      <c r="P64" s="24" t="s">
        <v>29</v>
      </c>
      <c r="Q64" s="24" t="s">
        <v>30</v>
      </c>
      <c r="R64" s="22"/>
    </row>
    <row r="65" s="2" customFormat="1" ht="48" spans="1:18">
      <c r="A65" s="23">
        <v>60</v>
      </c>
      <c r="B65" s="23" t="s">
        <v>22</v>
      </c>
      <c r="C65" s="23" t="s">
        <v>277</v>
      </c>
      <c r="D65" s="24" t="s">
        <v>278</v>
      </c>
      <c r="E65" s="24" t="s">
        <v>141</v>
      </c>
      <c r="F65" s="24" t="s">
        <v>279</v>
      </c>
      <c r="G65" s="24" t="s">
        <v>260</v>
      </c>
      <c r="H65" s="24" t="s">
        <v>261</v>
      </c>
      <c r="I65" s="25">
        <f t="shared" si="9"/>
        <v>23.96</v>
      </c>
      <c r="J65" s="25">
        <f t="shared" si="10"/>
        <v>23.96</v>
      </c>
      <c r="K65" s="25"/>
      <c r="L65" s="25">
        <v>23.96</v>
      </c>
      <c r="M65" s="23"/>
      <c r="N65" s="23"/>
      <c r="O65" s="24"/>
      <c r="P65" s="24" t="s">
        <v>29</v>
      </c>
      <c r="Q65" s="24" t="s">
        <v>30</v>
      </c>
      <c r="R65" s="22"/>
    </row>
    <row r="66" s="1" customFormat="1" ht="180" spans="1:18">
      <c r="A66" s="23">
        <v>61</v>
      </c>
      <c r="B66" s="23" t="s">
        <v>31</v>
      </c>
      <c r="C66" s="23" t="s">
        <v>280</v>
      </c>
      <c r="D66" s="24" t="s">
        <v>281</v>
      </c>
      <c r="E66" s="24" t="s">
        <v>141</v>
      </c>
      <c r="F66" s="24" t="s">
        <v>282</v>
      </c>
      <c r="G66" s="24" t="s">
        <v>283</v>
      </c>
      <c r="H66" s="24" t="s">
        <v>284</v>
      </c>
      <c r="I66" s="25">
        <f t="shared" si="9"/>
        <v>87.1</v>
      </c>
      <c r="J66" s="25">
        <f t="shared" ref="J66:J70" si="12">SUM(K66:N66)</f>
        <v>87.1</v>
      </c>
      <c r="K66" s="26"/>
      <c r="L66" s="26">
        <v>87.1</v>
      </c>
      <c r="M66" s="23"/>
      <c r="N66" s="23"/>
      <c r="O66" s="24"/>
      <c r="P66" s="24" t="s">
        <v>29</v>
      </c>
      <c r="Q66" s="24" t="s">
        <v>30</v>
      </c>
      <c r="R66" s="22"/>
    </row>
    <row r="67" s="1" customFormat="1" ht="60" spans="1:18">
      <c r="A67" s="23">
        <v>62</v>
      </c>
      <c r="B67" s="23" t="s">
        <v>22</v>
      </c>
      <c r="C67" s="23" t="s">
        <v>285</v>
      </c>
      <c r="D67" s="24" t="s">
        <v>286</v>
      </c>
      <c r="E67" s="24" t="s">
        <v>235</v>
      </c>
      <c r="F67" s="24" t="s">
        <v>287</v>
      </c>
      <c r="G67" s="24" t="s">
        <v>283</v>
      </c>
      <c r="H67" s="24" t="s">
        <v>288</v>
      </c>
      <c r="I67" s="23">
        <f t="shared" ref="I67:I70" si="13">SUM(J67,O67)</f>
        <v>150.68</v>
      </c>
      <c r="J67" s="23">
        <f t="shared" si="12"/>
        <v>150.68</v>
      </c>
      <c r="K67" s="23"/>
      <c r="L67" s="23">
        <v>100</v>
      </c>
      <c r="M67" s="23">
        <v>50.68</v>
      </c>
      <c r="N67" s="23"/>
      <c r="O67" s="24"/>
      <c r="P67" s="24" t="s">
        <v>29</v>
      </c>
      <c r="Q67" s="24" t="s">
        <v>30</v>
      </c>
      <c r="R67" s="22"/>
    </row>
    <row r="68" s="1" customFormat="1" ht="60" spans="1:18">
      <c r="A68" s="23">
        <v>63</v>
      </c>
      <c r="B68" s="23" t="s">
        <v>22</v>
      </c>
      <c r="C68" s="23" t="s">
        <v>289</v>
      </c>
      <c r="D68" s="24" t="s">
        <v>290</v>
      </c>
      <c r="E68" s="24" t="s">
        <v>235</v>
      </c>
      <c r="F68" s="24" t="s">
        <v>287</v>
      </c>
      <c r="G68" s="24" t="s">
        <v>283</v>
      </c>
      <c r="H68" s="24" t="s">
        <v>291</v>
      </c>
      <c r="I68" s="23">
        <f t="shared" si="13"/>
        <v>181.93</v>
      </c>
      <c r="J68" s="23">
        <f t="shared" si="12"/>
        <v>181.93</v>
      </c>
      <c r="K68" s="23"/>
      <c r="L68" s="23">
        <v>100</v>
      </c>
      <c r="M68" s="23">
        <v>81.93</v>
      </c>
      <c r="N68" s="23"/>
      <c r="O68" s="24"/>
      <c r="P68" s="24" t="s">
        <v>29</v>
      </c>
      <c r="Q68" s="24" t="s">
        <v>30</v>
      </c>
      <c r="R68" s="22"/>
    </row>
    <row r="69" s="1" customFormat="1" ht="60" spans="1:18">
      <c r="A69" s="23">
        <v>64</v>
      </c>
      <c r="B69" s="23" t="s">
        <v>22</v>
      </c>
      <c r="C69" s="23" t="s">
        <v>292</v>
      </c>
      <c r="D69" s="24" t="s">
        <v>293</v>
      </c>
      <c r="E69" s="24" t="s">
        <v>235</v>
      </c>
      <c r="F69" s="24" t="s">
        <v>287</v>
      </c>
      <c r="G69" s="24" t="s">
        <v>283</v>
      </c>
      <c r="H69" s="24" t="s">
        <v>294</v>
      </c>
      <c r="I69" s="23">
        <f t="shared" si="13"/>
        <v>32</v>
      </c>
      <c r="J69" s="23">
        <f t="shared" si="12"/>
        <v>32</v>
      </c>
      <c r="K69" s="23"/>
      <c r="L69" s="23"/>
      <c r="M69" s="23"/>
      <c r="N69" s="23">
        <v>32</v>
      </c>
      <c r="O69" s="24"/>
      <c r="P69" s="24" t="s">
        <v>29</v>
      </c>
      <c r="Q69" s="24" t="s">
        <v>30</v>
      </c>
      <c r="R69" s="22"/>
    </row>
    <row r="70" s="1" customFormat="1" ht="48" spans="1:18">
      <c r="A70" s="23">
        <v>65</v>
      </c>
      <c r="B70" s="23" t="s">
        <v>22</v>
      </c>
      <c r="C70" s="23" t="s">
        <v>295</v>
      </c>
      <c r="D70" s="24" t="s">
        <v>296</v>
      </c>
      <c r="E70" s="24" t="s">
        <v>141</v>
      </c>
      <c r="F70" s="24" t="s">
        <v>297</v>
      </c>
      <c r="G70" s="24" t="s">
        <v>283</v>
      </c>
      <c r="H70" s="24" t="s">
        <v>298</v>
      </c>
      <c r="I70" s="25">
        <f t="shared" si="13"/>
        <v>111.14</v>
      </c>
      <c r="J70" s="25">
        <f t="shared" si="12"/>
        <v>111.14</v>
      </c>
      <c r="K70" s="25"/>
      <c r="L70" s="25">
        <v>111.14</v>
      </c>
      <c r="M70" s="25"/>
      <c r="N70" s="23"/>
      <c r="O70" s="24"/>
      <c r="P70" s="24" t="s">
        <v>29</v>
      </c>
      <c r="Q70" s="24" t="s">
        <v>30</v>
      </c>
      <c r="R70" s="22"/>
    </row>
    <row r="71" s="1" customFormat="1" ht="96" spans="1:18">
      <c r="A71" s="23">
        <v>66</v>
      </c>
      <c r="B71" s="23" t="s">
        <v>31</v>
      </c>
      <c r="C71" s="23" t="s">
        <v>299</v>
      </c>
      <c r="D71" s="24" t="s">
        <v>300</v>
      </c>
      <c r="E71" s="24" t="s">
        <v>235</v>
      </c>
      <c r="F71" s="24" t="s">
        <v>301</v>
      </c>
      <c r="G71" s="24" t="s">
        <v>302</v>
      </c>
      <c r="H71" s="24" t="s">
        <v>303</v>
      </c>
      <c r="I71" s="23">
        <f t="shared" ref="I71:I81" si="14">SUM(J71,O71)</f>
        <v>98</v>
      </c>
      <c r="J71" s="23">
        <f t="shared" ref="J71:J81" si="15">SUM(K71:N71)</f>
        <v>98</v>
      </c>
      <c r="K71" s="28"/>
      <c r="L71" s="28"/>
      <c r="M71" s="28">
        <v>98</v>
      </c>
      <c r="N71" s="28"/>
      <c r="O71" s="24"/>
      <c r="P71" s="24" t="s">
        <v>29</v>
      </c>
      <c r="Q71" s="24" t="s">
        <v>30</v>
      </c>
      <c r="R71" s="22"/>
    </row>
    <row r="72" s="1" customFormat="1" ht="60" spans="1:18">
      <c r="A72" s="23">
        <v>67</v>
      </c>
      <c r="B72" s="23" t="s">
        <v>22</v>
      </c>
      <c r="C72" s="23" t="s">
        <v>304</v>
      </c>
      <c r="D72" s="24" t="s">
        <v>305</v>
      </c>
      <c r="E72" s="24" t="s">
        <v>235</v>
      </c>
      <c r="F72" s="24" t="s">
        <v>306</v>
      </c>
      <c r="G72" s="24" t="s">
        <v>302</v>
      </c>
      <c r="H72" s="24" t="s">
        <v>307</v>
      </c>
      <c r="I72" s="23">
        <f t="shared" si="14"/>
        <v>26.15</v>
      </c>
      <c r="J72" s="23">
        <f t="shared" si="15"/>
        <v>26.15</v>
      </c>
      <c r="K72" s="23">
        <v>26.15</v>
      </c>
      <c r="L72" s="23"/>
      <c r="M72" s="23"/>
      <c r="N72" s="23"/>
      <c r="O72" s="24"/>
      <c r="P72" s="24" t="s">
        <v>29</v>
      </c>
      <c r="Q72" s="24" t="s">
        <v>30</v>
      </c>
      <c r="R72" s="22"/>
    </row>
    <row r="73" s="1" customFormat="1" ht="48" spans="1:18">
      <c r="A73" s="23">
        <v>68</v>
      </c>
      <c r="B73" s="23" t="s">
        <v>22</v>
      </c>
      <c r="C73" s="23" t="s">
        <v>308</v>
      </c>
      <c r="D73" s="24" t="s">
        <v>309</v>
      </c>
      <c r="E73" s="24" t="s">
        <v>235</v>
      </c>
      <c r="F73" s="24" t="s">
        <v>306</v>
      </c>
      <c r="G73" s="24" t="s">
        <v>302</v>
      </c>
      <c r="H73" s="24" t="s">
        <v>310</v>
      </c>
      <c r="I73" s="23">
        <f t="shared" si="14"/>
        <v>57.69</v>
      </c>
      <c r="J73" s="23">
        <f t="shared" si="15"/>
        <v>57.69</v>
      </c>
      <c r="K73" s="23">
        <v>57.69</v>
      </c>
      <c r="L73" s="23"/>
      <c r="M73" s="23"/>
      <c r="N73" s="23"/>
      <c r="O73" s="24"/>
      <c r="P73" s="24" t="s">
        <v>29</v>
      </c>
      <c r="Q73" s="24" t="s">
        <v>30</v>
      </c>
      <c r="R73" s="22"/>
    </row>
    <row r="74" s="1" customFormat="1" ht="48" spans="1:18">
      <c r="A74" s="23">
        <v>69</v>
      </c>
      <c r="B74" s="23" t="s">
        <v>22</v>
      </c>
      <c r="C74" s="23" t="s">
        <v>311</v>
      </c>
      <c r="D74" s="24" t="s">
        <v>312</v>
      </c>
      <c r="E74" s="24" t="s">
        <v>235</v>
      </c>
      <c r="F74" s="24" t="s">
        <v>306</v>
      </c>
      <c r="G74" s="24" t="s">
        <v>302</v>
      </c>
      <c r="H74" s="24" t="s">
        <v>310</v>
      </c>
      <c r="I74" s="23">
        <f t="shared" si="14"/>
        <v>21.09</v>
      </c>
      <c r="J74" s="23">
        <f t="shared" si="15"/>
        <v>21.09</v>
      </c>
      <c r="K74" s="23">
        <v>21.09</v>
      </c>
      <c r="L74" s="23"/>
      <c r="M74" s="23"/>
      <c r="N74" s="23"/>
      <c r="O74" s="24"/>
      <c r="P74" s="24" t="s">
        <v>29</v>
      </c>
      <c r="Q74" s="24" t="s">
        <v>30</v>
      </c>
      <c r="R74" s="22"/>
    </row>
    <row r="75" s="1" customFormat="1" ht="84" spans="1:18">
      <c r="A75" s="23">
        <v>70</v>
      </c>
      <c r="B75" s="23" t="s">
        <v>22</v>
      </c>
      <c r="C75" s="23" t="s">
        <v>313</v>
      </c>
      <c r="D75" s="24" t="s">
        <v>314</v>
      </c>
      <c r="E75" s="24" t="s">
        <v>235</v>
      </c>
      <c r="F75" s="24" t="s">
        <v>306</v>
      </c>
      <c r="G75" s="24" t="s">
        <v>302</v>
      </c>
      <c r="H75" s="24" t="s">
        <v>315</v>
      </c>
      <c r="I75" s="23">
        <f t="shared" si="14"/>
        <v>31.29</v>
      </c>
      <c r="J75" s="23">
        <f t="shared" si="15"/>
        <v>31.29</v>
      </c>
      <c r="K75" s="23">
        <v>31.29</v>
      </c>
      <c r="L75" s="23"/>
      <c r="M75" s="23"/>
      <c r="N75" s="23"/>
      <c r="O75" s="24"/>
      <c r="P75" s="24" t="s">
        <v>29</v>
      </c>
      <c r="Q75" s="24" t="s">
        <v>30</v>
      </c>
      <c r="R75" s="22"/>
    </row>
    <row r="76" s="1" customFormat="1" ht="72" spans="1:18">
      <c r="A76" s="23">
        <v>71</v>
      </c>
      <c r="B76" s="23" t="s">
        <v>22</v>
      </c>
      <c r="C76" s="23" t="s">
        <v>316</v>
      </c>
      <c r="D76" s="24" t="s">
        <v>317</v>
      </c>
      <c r="E76" s="24" t="s">
        <v>235</v>
      </c>
      <c r="F76" s="24" t="s">
        <v>306</v>
      </c>
      <c r="G76" s="24" t="s">
        <v>302</v>
      </c>
      <c r="H76" s="24" t="s">
        <v>315</v>
      </c>
      <c r="I76" s="23">
        <f t="shared" si="14"/>
        <v>34.6</v>
      </c>
      <c r="J76" s="23">
        <f t="shared" si="15"/>
        <v>34.6</v>
      </c>
      <c r="K76" s="23">
        <v>34.6</v>
      </c>
      <c r="L76" s="23"/>
      <c r="M76" s="23"/>
      <c r="N76" s="23"/>
      <c r="O76" s="24"/>
      <c r="P76" s="24" t="s">
        <v>29</v>
      </c>
      <c r="Q76" s="24" t="s">
        <v>30</v>
      </c>
      <c r="R76" s="22"/>
    </row>
    <row r="77" s="1" customFormat="1" ht="60" spans="1:18">
      <c r="A77" s="23">
        <v>72</v>
      </c>
      <c r="B77" s="23" t="s">
        <v>22</v>
      </c>
      <c r="C77" s="23" t="s">
        <v>318</v>
      </c>
      <c r="D77" s="24" t="s">
        <v>319</v>
      </c>
      <c r="E77" s="24" t="s">
        <v>235</v>
      </c>
      <c r="F77" s="24" t="s">
        <v>306</v>
      </c>
      <c r="G77" s="24" t="s">
        <v>302</v>
      </c>
      <c r="H77" s="24" t="s">
        <v>310</v>
      </c>
      <c r="I77" s="23">
        <f t="shared" si="14"/>
        <v>35.74</v>
      </c>
      <c r="J77" s="23">
        <f t="shared" si="15"/>
        <v>35.74</v>
      </c>
      <c r="K77" s="23">
        <v>35.74</v>
      </c>
      <c r="L77" s="23"/>
      <c r="M77" s="23"/>
      <c r="N77" s="23"/>
      <c r="O77" s="24"/>
      <c r="P77" s="24" t="s">
        <v>29</v>
      </c>
      <c r="Q77" s="24" t="s">
        <v>30</v>
      </c>
      <c r="R77" s="22"/>
    </row>
    <row r="78" s="1" customFormat="1" ht="72" spans="1:18">
      <c r="A78" s="23">
        <v>73</v>
      </c>
      <c r="B78" s="23" t="s">
        <v>22</v>
      </c>
      <c r="C78" s="23" t="s">
        <v>320</v>
      </c>
      <c r="D78" s="24" t="s">
        <v>321</v>
      </c>
      <c r="E78" s="24" t="s">
        <v>235</v>
      </c>
      <c r="F78" s="24" t="s">
        <v>306</v>
      </c>
      <c r="G78" s="24" t="s">
        <v>302</v>
      </c>
      <c r="H78" s="24" t="s">
        <v>322</v>
      </c>
      <c r="I78" s="23">
        <f t="shared" si="14"/>
        <v>276.83</v>
      </c>
      <c r="J78" s="23">
        <f t="shared" si="15"/>
        <v>276.83</v>
      </c>
      <c r="K78" s="28">
        <v>100</v>
      </c>
      <c r="L78" s="28"/>
      <c r="M78" s="28">
        <v>68</v>
      </c>
      <c r="N78" s="28">
        <v>108.83</v>
      </c>
      <c r="O78" s="24"/>
      <c r="P78" s="24" t="s">
        <v>29</v>
      </c>
      <c r="Q78" s="24" t="s">
        <v>30</v>
      </c>
      <c r="R78" s="22"/>
    </row>
    <row r="79" s="1" customFormat="1" ht="48" spans="1:18">
      <c r="A79" s="23">
        <v>74</v>
      </c>
      <c r="B79" s="23" t="s">
        <v>22</v>
      </c>
      <c r="C79" s="23" t="s">
        <v>323</v>
      </c>
      <c r="D79" s="24" t="s">
        <v>324</v>
      </c>
      <c r="E79" s="24" t="s">
        <v>235</v>
      </c>
      <c r="F79" s="24" t="s">
        <v>306</v>
      </c>
      <c r="G79" s="24" t="s">
        <v>302</v>
      </c>
      <c r="H79" s="24" t="s">
        <v>325</v>
      </c>
      <c r="I79" s="23">
        <f t="shared" si="14"/>
        <v>141.24</v>
      </c>
      <c r="J79" s="23">
        <f t="shared" si="15"/>
        <v>141.24</v>
      </c>
      <c r="K79" s="28">
        <v>100</v>
      </c>
      <c r="L79" s="28"/>
      <c r="M79" s="28">
        <v>41.24</v>
      </c>
      <c r="N79" s="28"/>
      <c r="O79" s="24"/>
      <c r="P79" s="24" t="s">
        <v>29</v>
      </c>
      <c r="Q79" s="24" t="s">
        <v>30</v>
      </c>
      <c r="R79" s="22"/>
    </row>
    <row r="80" s="1" customFormat="1" ht="48" spans="1:18">
      <c r="A80" s="23">
        <v>75</v>
      </c>
      <c r="B80" s="23" t="s">
        <v>22</v>
      </c>
      <c r="C80" s="23" t="s">
        <v>326</v>
      </c>
      <c r="D80" s="24" t="s">
        <v>327</v>
      </c>
      <c r="E80" s="24" t="s">
        <v>235</v>
      </c>
      <c r="F80" s="24" t="s">
        <v>306</v>
      </c>
      <c r="G80" s="24" t="s">
        <v>302</v>
      </c>
      <c r="H80" s="24" t="s">
        <v>325</v>
      </c>
      <c r="I80" s="23">
        <f t="shared" si="14"/>
        <v>277.84</v>
      </c>
      <c r="J80" s="23">
        <f t="shared" si="15"/>
        <v>277.84</v>
      </c>
      <c r="K80" s="28">
        <v>100</v>
      </c>
      <c r="L80" s="28"/>
      <c r="M80" s="28">
        <v>177.84</v>
      </c>
      <c r="N80" s="28"/>
      <c r="O80" s="24"/>
      <c r="P80" s="24" t="s">
        <v>29</v>
      </c>
      <c r="Q80" s="24" t="s">
        <v>30</v>
      </c>
      <c r="R80" s="22"/>
    </row>
    <row r="81" s="1" customFormat="1" ht="48" spans="1:18">
      <c r="A81" s="23">
        <v>76</v>
      </c>
      <c r="B81" s="23" t="s">
        <v>22</v>
      </c>
      <c r="C81" s="23" t="s">
        <v>328</v>
      </c>
      <c r="D81" s="24" t="s">
        <v>329</v>
      </c>
      <c r="E81" s="24" t="s">
        <v>141</v>
      </c>
      <c r="F81" s="24" t="s">
        <v>330</v>
      </c>
      <c r="G81" s="24" t="s">
        <v>302</v>
      </c>
      <c r="H81" s="24" t="s">
        <v>331</v>
      </c>
      <c r="I81" s="25">
        <f t="shared" si="14"/>
        <v>350.66</v>
      </c>
      <c r="J81" s="23">
        <f t="shared" si="15"/>
        <v>350.66</v>
      </c>
      <c r="K81" s="26">
        <v>104</v>
      </c>
      <c r="L81" s="26">
        <v>56.96</v>
      </c>
      <c r="M81" s="26">
        <v>101</v>
      </c>
      <c r="N81" s="26">
        <v>88.7</v>
      </c>
      <c r="O81" s="24"/>
      <c r="P81" s="24" t="s">
        <v>29</v>
      </c>
      <c r="Q81" s="24" t="s">
        <v>30</v>
      </c>
      <c r="R81" s="22"/>
    </row>
    <row r="82" s="1" customFormat="1" ht="72" spans="1:18">
      <c r="A82" s="23">
        <v>77</v>
      </c>
      <c r="B82" s="23" t="s">
        <v>22</v>
      </c>
      <c r="C82" s="23" t="s">
        <v>332</v>
      </c>
      <c r="D82" s="24" t="s">
        <v>333</v>
      </c>
      <c r="E82" s="24" t="s">
        <v>235</v>
      </c>
      <c r="F82" s="24" t="s">
        <v>334</v>
      </c>
      <c r="G82" s="24" t="s">
        <v>335</v>
      </c>
      <c r="H82" s="24" t="s">
        <v>336</v>
      </c>
      <c r="I82" s="23">
        <f t="shared" ref="I82:I89" si="16">SUM(J82,O82)</f>
        <v>122.65</v>
      </c>
      <c r="J82" s="23">
        <f t="shared" ref="J82:J95" si="17">SUM(K82:N82)</f>
        <v>122.65</v>
      </c>
      <c r="K82" s="23">
        <v>62.65</v>
      </c>
      <c r="L82" s="23"/>
      <c r="M82" s="23"/>
      <c r="N82" s="23">
        <v>60</v>
      </c>
      <c r="O82" s="24"/>
      <c r="P82" s="24" t="s">
        <v>29</v>
      </c>
      <c r="Q82" s="24" t="s">
        <v>30</v>
      </c>
      <c r="R82" s="22"/>
    </row>
    <row r="83" s="1" customFormat="1" ht="48" spans="1:18">
      <c r="A83" s="23">
        <v>78</v>
      </c>
      <c r="B83" s="23" t="s">
        <v>22</v>
      </c>
      <c r="C83" s="23" t="s">
        <v>337</v>
      </c>
      <c r="D83" s="24" t="s">
        <v>338</v>
      </c>
      <c r="E83" s="24" t="s">
        <v>235</v>
      </c>
      <c r="F83" s="24" t="s">
        <v>339</v>
      </c>
      <c r="G83" s="24" t="s">
        <v>335</v>
      </c>
      <c r="H83" s="24" t="s">
        <v>336</v>
      </c>
      <c r="I83" s="23">
        <f t="shared" si="16"/>
        <v>33.13</v>
      </c>
      <c r="J83" s="23">
        <f t="shared" si="17"/>
        <v>33.13</v>
      </c>
      <c r="K83" s="23">
        <v>33.13</v>
      </c>
      <c r="L83" s="23"/>
      <c r="M83" s="23"/>
      <c r="N83" s="23"/>
      <c r="O83" s="24"/>
      <c r="P83" s="24" t="s">
        <v>29</v>
      </c>
      <c r="Q83" s="24" t="s">
        <v>30</v>
      </c>
      <c r="R83" s="22"/>
    </row>
    <row r="84" s="1" customFormat="1" ht="48" spans="1:18">
      <c r="A84" s="23">
        <v>79</v>
      </c>
      <c r="B84" s="23" t="s">
        <v>22</v>
      </c>
      <c r="C84" s="23" t="s">
        <v>340</v>
      </c>
      <c r="D84" s="24" t="s">
        <v>341</v>
      </c>
      <c r="E84" s="24" t="s">
        <v>235</v>
      </c>
      <c r="F84" s="24" t="s">
        <v>342</v>
      </c>
      <c r="G84" s="24" t="s">
        <v>335</v>
      </c>
      <c r="H84" s="24" t="s">
        <v>343</v>
      </c>
      <c r="I84" s="23">
        <f t="shared" si="16"/>
        <v>63.99</v>
      </c>
      <c r="J84" s="23">
        <f t="shared" si="17"/>
        <v>63.99</v>
      </c>
      <c r="K84" s="23"/>
      <c r="L84" s="23">
        <v>50.3</v>
      </c>
      <c r="M84" s="23"/>
      <c r="N84" s="23">
        <v>13.69</v>
      </c>
      <c r="O84" s="24"/>
      <c r="P84" s="24" t="s">
        <v>29</v>
      </c>
      <c r="Q84" s="24" t="s">
        <v>30</v>
      </c>
      <c r="R84" s="22"/>
    </row>
    <row r="85" s="1" customFormat="1" ht="48" spans="1:18">
      <c r="A85" s="23">
        <v>80</v>
      </c>
      <c r="B85" s="23" t="s">
        <v>22</v>
      </c>
      <c r="C85" s="23" t="s">
        <v>344</v>
      </c>
      <c r="D85" s="33" t="s">
        <v>345</v>
      </c>
      <c r="E85" s="24" t="s">
        <v>235</v>
      </c>
      <c r="F85" s="24" t="s">
        <v>342</v>
      </c>
      <c r="G85" s="24" t="s">
        <v>335</v>
      </c>
      <c r="H85" s="24" t="s">
        <v>346</v>
      </c>
      <c r="I85" s="23">
        <f t="shared" si="16"/>
        <v>65.96</v>
      </c>
      <c r="J85" s="23">
        <f t="shared" si="17"/>
        <v>65.96</v>
      </c>
      <c r="K85" s="23"/>
      <c r="L85" s="23"/>
      <c r="M85" s="23">
        <v>65.96</v>
      </c>
      <c r="N85" s="23"/>
      <c r="O85" s="24"/>
      <c r="P85" s="24" t="s">
        <v>29</v>
      </c>
      <c r="Q85" s="24" t="s">
        <v>30</v>
      </c>
      <c r="R85" s="22"/>
    </row>
    <row r="86" s="1" customFormat="1" ht="60" spans="1:18">
      <c r="A86" s="23">
        <v>81</v>
      </c>
      <c r="B86" s="23" t="s">
        <v>22</v>
      </c>
      <c r="C86" s="23" t="s">
        <v>347</v>
      </c>
      <c r="D86" s="24" t="s">
        <v>348</v>
      </c>
      <c r="E86" s="24" t="s">
        <v>235</v>
      </c>
      <c r="F86" s="24" t="s">
        <v>342</v>
      </c>
      <c r="G86" s="24" t="s">
        <v>335</v>
      </c>
      <c r="H86" s="24" t="s">
        <v>349</v>
      </c>
      <c r="I86" s="23">
        <f t="shared" si="16"/>
        <v>100.48</v>
      </c>
      <c r="J86" s="23">
        <f t="shared" si="17"/>
        <v>100.48</v>
      </c>
      <c r="K86" s="23">
        <v>50</v>
      </c>
      <c r="L86" s="23"/>
      <c r="M86" s="23"/>
      <c r="N86" s="23">
        <v>50.48</v>
      </c>
      <c r="O86" s="24"/>
      <c r="P86" s="24" t="s">
        <v>29</v>
      </c>
      <c r="Q86" s="24" t="s">
        <v>30</v>
      </c>
      <c r="R86" s="22"/>
    </row>
    <row r="87" s="1" customFormat="1" ht="60" spans="1:18">
      <c r="A87" s="23">
        <v>82</v>
      </c>
      <c r="B87" s="23" t="s">
        <v>22</v>
      </c>
      <c r="C87" s="23" t="s">
        <v>350</v>
      </c>
      <c r="D87" s="24" t="s">
        <v>351</v>
      </c>
      <c r="E87" s="24" t="s">
        <v>235</v>
      </c>
      <c r="F87" s="24" t="s">
        <v>342</v>
      </c>
      <c r="G87" s="24" t="s">
        <v>335</v>
      </c>
      <c r="H87" s="24" t="s">
        <v>352</v>
      </c>
      <c r="I87" s="23">
        <f t="shared" si="16"/>
        <v>215</v>
      </c>
      <c r="J87" s="23">
        <f t="shared" si="17"/>
        <v>215</v>
      </c>
      <c r="K87" s="23">
        <v>70</v>
      </c>
      <c r="L87" s="23"/>
      <c r="M87" s="23">
        <v>145</v>
      </c>
      <c r="N87" s="23"/>
      <c r="O87" s="24"/>
      <c r="P87" s="24" t="s">
        <v>29</v>
      </c>
      <c r="Q87" s="24" t="s">
        <v>30</v>
      </c>
      <c r="R87" s="22"/>
    </row>
    <row r="88" s="1" customFormat="1" ht="36" spans="1:18">
      <c r="A88" s="23">
        <v>83</v>
      </c>
      <c r="B88" s="23" t="s">
        <v>22</v>
      </c>
      <c r="C88" s="23" t="s">
        <v>353</v>
      </c>
      <c r="D88" s="24" t="s">
        <v>354</v>
      </c>
      <c r="E88" s="24" t="s">
        <v>235</v>
      </c>
      <c r="F88" s="24" t="s">
        <v>342</v>
      </c>
      <c r="G88" s="24" t="s">
        <v>335</v>
      </c>
      <c r="H88" s="24" t="s">
        <v>355</v>
      </c>
      <c r="I88" s="23">
        <f t="shared" si="16"/>
        <v>60.07</v>
      </c>
      <c r="J88" s="23">
        <f t="shared" si="17"/>
        <v>60.07</v>
      </c>
      <c r="K88" s="23"/>
      <c r="L88" s="23">
        <v>60.07</v>
      </c>
      <c r="M88" s="23"/>
      <c r="N88" s="23"/>
      <c r="O88" s="24"/>
      <c r="P88" s="24" t="s">
        <v>29</v>
      </c>
      <c r="Q88" s="24" t="s">
        <v>30</v>
      </c>
      <c r="R88" s="22"/>
    </row>
    <row r="89" s="1" customFormat="1" ht="36" spans="1:18">
      <c r="A89" s="23">
        <v>84</v>
      </c>
      <c r="B89" s="23" t="s">
        <v>22</v>
      </c>
      <c r="C89" s="23" t="s">
        <v>356</v>
      </c>
      <c r="D89" s="24" t="s">
        <v>357</v>
      </c>
      <c r="E89" s="24" t="s">
        <v>235</v>
      </c>
      <c r="F89" s="24" t="s">
        <v>342</v>
      </c>
      <c r="G89" s="24" t="s">
        <v>335</v>
      </c>
      <c r="H89" s="24" t="s">
        <v>355</v>
      </c>
      <c r="I89" s="23">
        <f t="shared" si="16"/>
        <v>42.67</v>
      </c>
      <c r="J89" s="23">
        <f t="shared" si="17"/>
        <v>42.67</v>
      </c>
      <c r="K89" s="23"/>
      <c r="L89" s="23">
        <v>42.67</v>
      </c>
      <c r="M89" s="23"/>
      <c r="N89" s="23"/>
      <c r="O89" s="24"/>
      <c r="P89" s="24" t="s">
        <v>29</v>
      </c>
      <c r="Q89" s="24" t="s">
        <v>30</v>
      </c>
      <c r="R89" s="22"/>
    </row>
    <row r="90" s="1" customFormat="1" ht="48" spans="1:18">
      <c r="A90" s="23">
        <v>85</v>
      </c>
      <c r="B90" s="23" t="s">
        <v>22</v>
      </c>
      <c r="C90" s="23" t="s">
        <v>358</v>
      </c>
      <c r="D90" s="24" t="s">
        <v>359</v>
      </c>
      <c r="E90" s="24" t="s">
        <v>141</v>
      </c>
      <c r="F90" s="24" t="s">
        <v>360</v>
      </c>
      <c r="G90" s="24" t="s">
        <v>335</v>
      </c>
      <c r="H90" s="24" t="s">
        <v>361</v>
      </c>
      <c r="I90" s="25">
        <f t="shared" ref="I90:I95" si="18">SUM(J90+O90)</f>
        <v>84.35</v>
      </c>
      <c r="J90" s="23">
        <f t="shared" si="17"/>
        <v>84.35</v>
      </c>
      <c r="K90" s="26"/>
      <c r="L90" s="25">
        <v>21.6</v>
      </c>
      <c r="M90" s="26"/>
      <c r="N90" s="26">
        <v>62.75</v>
      </c>
      <c r="O90" s="24"/>
      <c r="P90" s="24" t="s">
        <v>29</v>
      </c>
      <c r="Q90" s="24" t="s">
        <v>30</v>
      </c>
      <c r="R90" s="22"/>
    </row>
    <row r="91" s="1" customFormat="1" ht="48" spans="1:18">
      <c r="A91" s="23">
        <v>86</v>
      </c>
      <c r="B91" s="23" t="s">
        <v>22</v>
      </c>
      <c r="C91" s="23" t="s">
        <v>362</v>
      </c>
      <c r="D91" s="24" t="s">
        <v>363</v>
      </c>
      <c r="E91" s="24" t="s">
        <v>141</v>
      </c>
      <c r="F91" s="24" t="s">
        <v>364</v>
      </c>
      <c r="G91" s="24" t="s">
        <v>335</v>
      </c>
      <c r="H91" s="24" t="s">
        <v>365</v>
      </c>
      <c r="I91" s="25">
        <f t="shared" si="18"/>
        <v>59.7</v>
      </c>
      <c r="J91" s="23">
        <f t="shared" si="17"/>
        <v>59.7</v>
      </c>
      <c r="K91" s="26"/>
      <c r="L91" s="29"/>
      <c r="M91" s="26"/>
      <c r="N91" s="26">
        <v>59.7</v>
      </c>
      <c r="O91" s="24"/>
      <c r="P91" s="24" t="s">
        <v>29</v>
      </c>
      <c r="Q91" s="24" t="s">
        <v>30</v>
      </c>
      <c r="R91" s="22"/>
    </row>
    <row r="92" s="1" customFormat="1" ht="72" spans="1:18">
      <c r="A92" s="23">
        <v>87</v>
      </c>
      <c r="B92" s="23" t="s">
        <v>22</v>
      </c>
      <c r="C92" s="23" t="s">
        <v>366</v>
      </c>
      <c r="D92" s="24" t="s">
        <v>367</v>
      </c>
      <c r="E92" s="24" t="s">
        <v>141</v>
      </c>
      <c r="F92" s="24" t="s">
        <v>368</v>
      </c>
      <c r="G92" s="24" t="s">
        <v>335</v>
      </c>
      <c r="H92" s="24" t="s">
        <v>369</v>
      </c>
      <c r="I92" s="25">
        <f t="shared" si="18"/>
        <v>58.84</v>
      </c>
      <c r="J92" s="23">
        <f t="shared" si="17"/>
        <v>58.84</v>
      </c>
      <c r="K92" s="26"/>
      <c r="L92" s="26"/>
      <c r="M92" s="26"/>
      <c r="N92" s="26">
        <v>58.84</v>
      </c>
      <c r="O92" s="24"/>
      <c r="P92" s="24" t="s">
        <v>29</v>
      </c>
      <c r="Q92" s="24" t="s">
        <v>30</v>
      </c>
      <c r="R92" s="22"/>
    </row>
    <row r="93" s="1" customFormat="1" ht="48" spans="1:18">
      <c r="A93" s="23">
        <v>88</v>
      </c>
      <c r="B93" s="23" t="s">
        <v>22</v>
      </c>
      <c r="C93" s="23" t="s">
        <v>370</v>
      </c>
      <c r="D93" s="24" t="s">
        <v>371</v>
      </c>
      <c r="E93" s="24" t="s">
        <v>141</v>
      </c>
      <c r="F93" s="24" t="s">
        <v>372</v>
      </c>
      <c r="G93" s="24" t="s">
        <v>335</v>
      </c>
      <c r="H93" s="24" t="s">
        <v>373</v>
      </c>
      <c r="I93" s="25">
        <f t="shared" si="18"/>
        <v>88.98</v>
      </c>
      <c r="J93" s="25">
        <f t="shared" si="17"/>
        <v>88.98</v>
      </c>
      <c r="K93" s="26"/>
      <c r="L93" s="26"/>
      <c r="M93" s="26">
        <v>88.98</v>
      </c>
      <c r="N93" s="26"/>
      <c r="O93" s="24"/>
      <c r="P93" s="24" t="s">
        <v>29</v>
      </c>
      <c r="Q93" s="24" t="s">
        <v>30</v>
      </c>
      <c r="R93" s="22"/>
    </row>
    <row r="94" s="1" customFormat="1" ht="60" spans="1:18">
      <c r="A94" s="23">
        <v>89</v>
      </c>
      <c r="B94" s="23" t="s">
        <v>22</v>
      </c>
      <c r="C94" s="23" t="s">
        <v>374</v>
      </c>
      <c r="D94" s="24" t="s">
        <v>375</v>
      </c>
      <c r="E94" s="24" t="s">
        <v>141</v>
      </c>
      <c r="F94" s="24" t="s">
        <v>376</v>
      </c>
      <c r="G94" s="24" t="s">
        <v>335</v>
      </c>
      <c r="H94" s="24" t="s">
        <v>336</v>
      </c>
      <c r="I94" s="25">
        <f t="shared" si="18"/>
        <v>26.29</v>
      </c>
      <c r="J94" s="23">
        <f t="shared" si="17"/>
        <v>26.29</v>
      </c>
      <c r="K94" s="26"/>
      <c r="L94" s="26"/>
      <c r="M94" s="26"/>
      <c r="N94" s="26">
        <v>26.29</v>
      </c>
      <c r="O94" s="24"/>
      <c r="P94" s="24" t="s">
        <v>29</v>
      </c>
      <c r="Q94" s="24" t="s">
        <v>30</v>
      </c>
      <c r="R94" s="22"/>
    </row>
    <row r="95" s="1" customFormat="1" ht="48" spans="1:18">
      <c r="A95" s="23">
        <v>90</v>
      </c>
      <c r="B95" s="23" t="s">
        <v>22</v>
      </c>
      <c r="C95" s="23" t="s">
        <v>377</v>
      </c>
      <c r="D95" s="24" t="s">
        <v>378</v>
      </c>
      <c r="E95" s="24" t="s">
        <v>141</v>
      </c>
      <c r="F95" s="24" t="s">
        <v>379</v>
      </c>
      <c r="G95" s="24" t="s">
        <v>335</v>
      </c>
      <c r="H95" s="24" t="s">
        <v>346</v>
      </c>
      <c r="I95" s="25">
        <f t="shared" si="18"/>
        <v>27.77</v>
      </c>
      <c r="J95" s="23">
        <f t="shared" si="17"/>
        <v>27.77</v>
      </c>
      <c r="K95" s="26"/>
      <c r="L95" s="26"/>
      <c r="M95" s="26"/>
      <c r="N95" s="26">
        <v>27.77</v>
      </c>
      <c r="O95" s="24"/>
      <c r="P95" s="24" t="s">
        <v>29</v>
      </c>
      <c r="Q95" s="24" t="s">
        <v>30</v>
      </c>
      <c r="R95" s="22"/>
    </row>
    <row r="96" s="1" customFormat="1" ht="36" spans="1:18">
      <c r="A96" s="23">
        <v>91</v>
      </c>
      <c r="B96" s="23" t="s">
        <v>380</v>
      </c>
      <c r="C96" s="23" t="s">
        <v>381</v>
      </c>
      <c r="D96" s="24" t="s">
        <v>382</v>
      </c>
      <c r="E96" s="24" t="s">
        <v>135</v>
      </c>
      <c r="F96" s="24" t="s">
        <v>383</v>
      </c>
      <c r="G96" s="24" t="s">
        <v>384</v>
      </c>
      <c r="H96" s="24"/>
      <c r="I96" s="23">
        <f t="shared" ref="I96:I103" si="19">SUM(J96,O96)</f>
        <v>92.51</v>
      </c>
      <c r="J96" s="23">
        <f t="shared" ref="J96:J110" si="20">SUM(K96:N96)</f>
        <v>92.51</v>
      </c>
      <c r="K96" s="23"/>
      <c r="L96" s="23"/>
      <c r="M96" s="23">
        <v>92.51</v>
      </c>
      <c r="N96" s="23"/>
      <c r="O96" s="18"/>
      <c r="P96" s="24" t="s">
        <v>29</v>
      </c>
      <c r="Q96" s="24" t="s">
        <v>30</v>
      </c>
      <c r="R96" s="22"/>
    </row>
    <row r="97" s="1" customFormat="1" ht="36" spans="1:18">
      <c r="A97" s="23">
        <v>92</v>
      </c>
      <c r="B97" s="23" t="s">
        <v>380</v>
      </c>
      <c r="C97" s="23" t="s">
        <v>385</v>
      </c>
      <c r="D97" s="24" t="s">
        <v>386</v>
      </c>
      <c r="E97" s="24" t="s">
        <v>135</v>
      </c>
      <c r="F97" s="24" t="s">
        <v>387</v>
      </c>
      <c r="G97" s="24" t="s">
        <v>117</v>
      </c>
      <c r="H97" s="24" t="s">
        <v>388</v>
      </c>
      <c r="I97" s="23">
        <f t="shared" si="19"/>
        <v>117.28</v>
      </c>
      <c r="J97" s="23">
        <f t="shared" si="20"/>
        <v>117.28</v>
      </c>
      <c r="K97" s="23"/>
      <c r="L97" s="23">
        <v>36.17</v>
      </c>
      <c r="M97" s="23">
        <v>65</v>
      </c>
      <c r="N97" s="23">
        <v>16.11</v>
      </c>
      <c r="O97" s="18"/>
      <c r="P97" s="24" t="s">
        <v>29</v>
      </c>
      <c r="Q97" s="24" t="s">
        <v>30</v>
      </c>
      <c r="R97" s="22"/>
    </row>
    <row r="98" s="1" customFormat="1" ht="36" spans="1:18">
      <c r="A98" s="23">
        <v>93</v>
      </c>
      <c r="B98" s="23" t="s">
        <v>380</v>
      </c>
      <c r="C98" s="23" t="s">
        <v>389</v>
      </c>
      <c r="D98" s="24" t="s">
        <v>390</v>
      </c>
      <c r="E98" s="24" t="s">
        <v>135</v>
      </c>
      <c r="F98" s="24" t="s">
        <v>391</v>
      </c>
      <c r="G98" s="24" t="s">
        <v>335</v>
      </c>
      <c r="H98" s="24" t="s">
        <v>355</v>
      </c>
      <c r="I98" s="23">
        <f t="shared" si="19"/>
        <v>202</v>
      </c>
      <c r="J98" s="23">
        <f t="shared" si="20"/>
        <v>202</v>
      </c>
      <c r="K98" s="23">
        <v>50</v>
      </c>
      <c r="L98" s="23"/>
      <c r="M98" s="23">
        <v>38</v>
      </c>
      <c r="N98" s="23">
        <v>114</v>
      </c>
      <c r="O98" s="18"/>
      <c r="P98" s="24" t="s">
        <v>29</v>
      </c>
      <c r="Q98" s="24" t="s">
        <v>30</v>
      </c>
      <c r="R98" s="22"/>
    </row>
    <row r="99" s="1" customFormat="1" ht="48" spans="1:18">
      <c r="A99" s="23">
        <v>94</v>
      </c>
      <c r="B99" s="23" t="s">
        <v>380</v>
      </c>
      <c r="C99" s="23" t="s">
        <v>392</v>
      </c>
      <c r="D99" s="24" t="s">
        <v>393</v>
      </c>
      <c r="E99" s="24" t="s">
        <v>135</v>
      </c>
      <c r="F99" s="24" t="s">
        <v>394</v>
      </c>
      <c r="G99" s="24" t="s">
        <v>302</v>
      </c>
      <c r="H99" s="24" t="s">
        <v>322</v>
      </c>
      <c r="I99" s="23">
        <f t="shared" si="19"/>
        <v>160</v>
      </c>
      <c r="J99" s="23">
        <f t="shared" si="20"/>
        <v>160</v>
      </c>
      <c r="K99" s="23">
        <v>50</v>
      </c>
      <c r="L99" s="23"/>
      <c r="M99" s="23"/>
      <c r="N99" s="23">
        <v>110</v>
      </c>
      <c r="O99" s="18"/>
      <c r="P99" s="24" t="s">
        <v>29</v>
      </c>
      <c r="Q99" s="24" t="s">
        <v>30</v>
      </c>
      <c r="R99" s="22"/>
    </row>
    <row r="100" s="1" customFormat="1" ht="48" spans="1:18">
      <c r="A100" s="23">
        <v>95</v>
      </c>
      <c r="B100" s="23" t="s">
        <v>380</v>
      </c>
      <c r="C100" s="23" t="s">
        <v>395</v>
      </c>
      <c r="D100" s="24" t="s">
        <v>396</v>
      </c>
      <c r="E100" s="24" t="s">
        <v>135</v>
      </c>
      <c r="F100" s="24" t="s">
        <v>397</v>
      </c>
      <c r="G100" s="24" t="s">
        <v>302</v>
      </c>
      <c r="H100" s="24" t="s">
        <v>315</v>
      </c>
      <c r="I100" s="23">
        <f t="shared" si="19"/>
        <v>85</v>
      </c>
      <c r="J100" s="23">
        <f t="shared" si="20"/>
        <v>85</v>
      </c>
      <c r="K100" s="23"/>
      <c r="L100" s="23">
        <v>85</v>
      </c>
      <c r="M100" s="23"/>
      <c r="N100" s="23"/>
      <c r="O100" s="18"/>
      <c r="P100" s="24" t="s">
        <v>29</v>
      </c>
      <c r="Q100" s="24" t="s">
        <v>30</v>
      </c>
      <c r="R100" s="22"/>
    </row>
    <row r="101" s="1" customFormat="1" ht="48" spans="1:18">
      <c r="A101" s="23">
        <v>96</v>
      </c>
      <c r="B101" s="23" t="s">
        <v>380</v>
      </c>
      <c r="C101" s="23" t="s">
        <v>398</v>
      </c>
      <c r="D101" s="24" t="s">
        <v>399</v>
      </c>
      <c r="E101" s="24" t="s">
        <v>135</v>
      </c>
      <c r="F101" s="24" t="s">
        <v>400</v>
      </c>
      <c r="G101" s="24" t="s">
        <v>302</v>
      </c>
      <c r="H101" s="24" t="s">
        <v>307</v>
      </c>
      <c r="I101" s="23">
        <f t="shared" si="19"/>
        <v>92</v>
      </c>
      <c r="J101" s="23">
        <f t="shared" si="20"/>
        <v>92</v>
      </c>
      <c r="K101" s="23">
        <v>30</v>
      </c>
      <c r="L101" s="23"/>
      <c r="M101" s="23">
        <v>62</v>
      </c>
      <c r="N101" s="23"/>
      <c r="O101" s="18"/>
      <c r="P101" s="24" t="s">
        <v>29</v>
      </c>
      <c r="Q101" s="24" t="s">
        <v>30</v>
      </c>
      <c r="R101" s="22"/>
    </row>
    <row r="102" s="1" customFormat="1" ht="48" spans="1:18">
      <c r="A102" s="23">
        <v>97</v>
      </c>
      <c r="B102" s="23" t="s">
        <v>380</v>
      </c>
      <c r="C102" s="23" t="s">
        <v>401</v>
      </c>
      <c r="D102" s="24" t="s">
        <v>402</v>
      </c>
      <c r="E102" s="24" t="s">
        <v>135</v>
      </c>
      <c r="F102" s="24" t="s">
        <v>403</v>
      </c>
      <c r="G102" s="24" t="s">
        <v>335</v>
      </c>
      <c r="H102" s="24" t="s">
        <v>373</v>
      </c>
      <c r="I102" s="23">
        <f t="shared" si="19"/>
        <v>46</v>
      </c>
      <c r="J102" s="23">
        <f t="shared" si="20"/>
        <v>46</v>
      </c>
      <c r="K102" s="23">
        <v>20</v>
      </c>
      <c r="L102" s="23"/>
      <c r="M102" s="23"/>
      <c r="N102" s="23">
        <v>26</v>
      </c>
      <c r="O102" s="18"/>
      <c r="P102" s="24" t="s">
        <v>29</v>
      </c>
      <c r="Q102" s="24" t="s">
        <v>30</v>
      </c>
      <c r="R102" s="22"/>
    </row>
    <row r="103" s="1" customFormat="1" ht="60" spans="1:18">
      <c r="A103" s="23">
        <v>98</v>
      </c>
      <c r="B103" s="23" t="s">
        <v>380</v>
      </c>
      <c r="C103" s="23" t="s">
        <v>404</v>
      </c>
      <c r="D103" s="24" t="s">
        <v>405</v>
      </c>
      <c r="E103" s="24" t="s">
        <v>141</v>
      </c>
      <c r="F103" s="24" t="s">
        <v>406</v>
      </c>
      <c r="G103" s="24" t="s">
        <v>117</v>
      </c>
      <c r="H103" s="24" t="s">
        <v>407</v>
      </c>
      <c r="I103" s="23">
        <f t="shared" si="19"/>
        <v>77.63</v>
      </c>
      <c r="J103" s="23">
        <f t="shared" si="20"/>
        <v>77.63</v>
      </c>
      <c r="K103" s="34"/>
      <c r="L103" s="34">
        <v>48.529623</v>
      </c>
      <c r="M103" s="34"/>
      <c r="N103" s="34">
        <v>29.100377</v>
      </c>
      <c r="O103" s="18"/>
      <c r="P103" s="24" t="s">
        <v>29</v>
      </c>
      <c r="Q103" s="24" t="s">
        <v>30</v>
      </c>
      <c r="R103" s="22"/>
    </row>
    <row r="104" s="1" customFormat="1" ht="36" spans="1:18">
      <c r="A104" s="23">
        <v>99</v>
      </c>
      <c r="B104" s="23" t="s">
        <v>380</v>
      </c>
      <c r="C104" s="23" t="s">
        <v>408</v>
      </c>
      <c r="D104" s="24" t="s">
        <v>409</v>
      </c>
      <c r="E104" s="24" t="s">
        <v>141</v>
      </c>
      <c r="F104" s="24" t="s">
        <v>410</v>
      </c>
      <c r="G104" s="24" t="s">
        <v>335</v>
      </c>
      <c r="H104" s="24" t="s">
        <v>352</v>
      </c>
      <c r="I104" s="25">
        <v>160</v>
      </c>
      <c r="J104" s="25">
        <f t="shared" si="20"/>
        <v>50</v>
      </c>
      <c r="K104" s="25"/>
      <c r="L104" s="25">
        <v>50</v>
      </c>
      <c r="M104" s="25"/>
      <c r="N104" s="25"/>
      <c r="O104" s="25"/>
      <c r="P104" s="24" t="s">
        <v>29</v>
      </c>
      <c r="Q104" s="24" t="s">
        <v>30</v>
      </c>
      <c r="R104" s="22"/>
    </row>
    <row r="105" s="1" customFormat="1" ht="36" spans="1:18">
      <c r="A105" s="23">
        <v>100</v>
      </c>
      <c r="B105" s="23" t="s">
        <v>380</v>
      </c>
      <c r="C105" s="23" t="s">
        <v>411</v>
      </c>
      <c r="D105" s="24" t="s">
        <v>412</v>
      </c>
      <c r="E105" s="24" t="s">
        <v>141</v>
      </c>
      <c r="F105" s="24" t="s">
        <v>413</v>
      </c>
      <c r="G105" s="24" t="s">
        <v>302</v>
      </c>
      <c r="H105" s="24" t="s">
        <v>331</v>
      </c>
      <c r="I105" s="25">
        <v>230</v>
      </c>
      <c r="J105" s="25">
        <f t="shared" si="20"/>
        <v>50</v>
      </c>
      <c r="K105" s="25"/>
      <c r="L105" s="25">
        <v>50</v>
      </c>
      <c r="M105" s="25"/>
      <c r="N105" s="25"/>
      <c r="O105" s="25"/>
      <c r="P105" s="24" t="s">
        <v>29</v>
      </c>
      <c r="Q105" s="24" t="s">
        <v>30</v>
      </c>
      <c r="R105" s="22"/>
    </row>
    <row r="106" s="1" customFormat="1" ht="72" spans="1:18">
      <c r="A106" s="23">
        <v>101</v>
      </c>
      <c r="B106" s="23" t="s">
        <v>58</v>
      </c>
      <c r="C106" s="23" t="s">
        <v>414</v>
      </c>
      <c r="D106" s="24" t="s">
        <v>415</v>
      </c>
      <c r="E106" s="24" t="s">
        <v>135</v>
      </c>
      <c r="F106" s="24" t="s">
        <v>416</v>
      </c>
      <c r="G106" s="24" t="s">
        <v>417</v>
      </c>
      <c r="H106" s="24" t="s">
        <v>418</v>
      </c>
      <c r="I106" s="23">
        <f>SUM(J106,O106)</f>
        <v>70</v>
      </c>
      <c r="J106" s="23">
        <f t="shared" si="20"/>
        <v>70</v>
      </c>
      <c r="K106" s="28"/>
      <c r="L106" s="28"/>
      <c r="M106" s="28"/>
      <c r="N106" s="28">
        <v>70</v>
      </c>
      <c r="O106" s="24"/>
      <c r="P106" s="24" t="s">
        <v>29</v>
      </c>
      <c r="Q106" s="24" t="s">
        <v>30</v>
      </c>
      <c r="R106" s="22"/>
    </row>
    <row r="107" s="1" customFormat="1" ht="72" spans="1:18">
      <c r="A107" s="23">
        <v>102</v>
      </c>
      <c r="B107" s="23" t="s">
        <v>58</v>
      </c>
      <c r="C107" s="23" t="s">
        <v>419</v>
      </c>
      <c r="D107" s="24" t="s">
        <v>420</v>
      </c>
      <c r="E107" s="24" t="s">
        <v>135</v>
      </c>
      <c r="F107" s="24" t="s">
        <v>421</v>
      </c>
      <c r="G107" s="24" t="s">
        <v>417</v>
      </c>
      <c r="H107" s="24" t="s">
        <v>418</v>
      </c>
      <c r="I107" s="23">
        <f>SUM(J107,O107)</f>
        <v>33</v>
      </c>
      <c r="J107" s="23">
        <f t="shared" si="20"/>
        <v>33</v>
      </c>
      <c r="K107" s="28"/>
      <c r="L107" s="28"/>
      <c r="M107" s="28"/>
      <c r="N107" s="28">
        <v>33</v>
      </c>
      <c r="O107" s="24"/>
      <c r="P107" s="24" t="s">
        <v>29</v>
      </c>
      <c r="Q107" s="24" t="s">
        <v>30</v>
      </c>
      <c r="R107" s="22"/>
    </row>
    <row r="108" s="1" customFormat="1" ht="24" spans="1:18">
      <c r="A108" s="23">
        <v>103</v>
      </c>
      <c r="B108" s="23" t="s">
        <v>31</v>
      </c>
      <c r="C108" s="23" t="s">
        <v>422</v>
      </c>
      <c r="D108" s="24" t="s">
        <v>423</v>
      </c>
      <c r="E108" s="24" t="s">
        <v>135</v>
      </c>
      <c r="F108" s="24" t="s">
        <v>424</v>
      </c>
      <c r="G108" s="24" t="s">
        <v>384</v>
      </c>
      <c r="H108" s="24"/>
      <c r="I108" s="23">
        <f>SUM(J108,O108)</f>
        <v>520</v>
      </c>
      <c r="J108" s="23">
        <f t="shared" si="20"/>
        <v>520</v>
      </c>
      <c r="K108" s="23"/>
      <c r="L108" s="23"/>
      <c r="M108" s="23">
        <v>344</v>
      </c>
      <c r="N108" s="23">
        <v>176</v>
      </c>
      <c r="O108" s="24"/>
      <c r="P108" s="24" t="s">
        <v>29</v>
      </c>
      <c r="Q108" s="24" t="s">
        <v>30</v>
      </c>
      <c r="R108" s="22"/>
    </row>
    <row r="109" s="1" customFormat="1" ht="60" spans="1:18">
      <c r="A109" s="23">
        <v>104</v>
      </c>
      <c r="B109" s="23" t="s">
        <v>31</v>
      </c>
      <c r="C109" s="23" t="s">
        <v>425</v>
      </c>
      <c r="D109" s="24" t="s">
        <v>426</v>
      </c>
      <c r="E109" s="24" t="s">
        <v>135</v>
      </c>
      <c r="F109" s="24" t="s">
        <v>427</v>
      </c>
      <c r="G109" s="24" t="s">
        <v>428</v>
      </c>
      <c r="H109" s="24" t="s">
        <v>429</v>
      </c>
      <c r="I109" s="23">
        <f>SUM(J109,O109)</f>
        <v>66.45</v>
      </c>
      <c r="J109" s="23">
        <f t="shared" si="20"/>
        <v>66.45</v>
      </c>
      <c r="K109" s="23"/>
      <c r="L109" s="23">
        <v>66.45</v>
      </c>
      <c r="M109" s="23"/>
      <c r="N109" s="23"/>
      <c r="O109" s="24"/>
      <c r="P109" s="24" t="s">
        <v>29</v>
      </c>
      <c r="Q109" s="24" t="s">
        <v>30</v>
      </c>
      <c r="R109" s="22"/>
    </row>
    <row r="110" s="1" customFormat="1" ht="48" spans="1:18">
      <c r="A110" s="23">
        <v>105</v>
      </c>
      <c r="B110" s="23" t="s">
        <v>31</v>
      </c>
      <c r="C110" s="23" t="s">
        <v>430</v>
      </c>
      <c r="D110" s="24" t="s">
        <v>431</v>
      </c>
      <c r="E110" s="24" t="s">
        <v>135</v>
      </c>
      <c r="F110" s="24" t="s">
        <v>432</v>
      </c>
      <c r="G110" s="24" t="s">
        <v>433</v>
      </c>
      <c r="H110" s="24"/>
      <c r="I110" s="23">
        <v>33.7</v>
      </c>
      <c r="J110" s="23">
        <f t="shared" si="20"/>
        <v>33.7</v>
      </c>
      <c r="K110" s="23"/>
      <c r="L110" s="23"/>
      <c r="M110" s="23"/>
      <c r="N110" s="23">
        <v>33.7</v>
      </c>
      <c r="O110" s="24"/>
      <c r="P110" s="24" t="s">
        <v>29</v>
      </c>
      <c r="Q110" s="24" t="s">
        <v>30</v>
      </c>
      <c r="R110" s="22"/>
    </row>
    <row r="111" s="1" customFormat="1" ht="48" spans="1:18">
      <c r="A111" s="23">
        <v>106</v>
      </c>
      <c r="B111" s="23" t="s">
        <v>31</v>
      </c>
      <c r="C111" s="23" t="s">
        <v>434</v>
      </c>
      <c r="D111" s="24" t="s">
        <v>435</v>
      </c>
      <c r="E111" s="24" t="s">
        <v>25</v>
      </c>
      <c r="F111" s="24" t="s">
        <v>436</v>
      </c>
      <c r="G111" s="24" t="s">
        <v>71</v>
      </c>
      <c r="H111" s="24" t="s">
        <v>77</v>
      </c>
      <c r="I111" s="23">
        <v>49.82</v>
      </c>
      <c r="J111" s="23">
        <v>49.82</v>
      </c>
      <c r="K111" s="23"/>
      <c r="L111" s="23">
        <v>49.82</v>
      </c>
      <c r="M111" s="23"/>
      <c r="N111" s="23"/>
      <c r="O111" s="24"/>
      <c r="P111" s="24" t="s">
        <v>29</v>
      </c>
      <c r="Q111" s="24" t="s">
        <v>30</v>
      </c>
      <c r="R111" s="22"/>
    </row>
    <row r="112" s="1" customFormat="1" ht="48" spans="1:18">
      <c r="A112" s="23">
        <v>107</v>
      </c>
      <c r="B112" s="23" t="s">
        <v>437</v>
      </c>
      <c r="C112" s="23" t="s">
        <v>438</v>
      </c>
      <c r="D112" s="24" t="s">
        <v>439</v>
      </c>
      <c r="E112" s="24" t="s">
        <v>25</v>
      </c>
      <c r="F112" s="24" t="s">
        <v>440</v>
      </c>
      <c r="G112" s="24" t="s">
        <v>433</v>
      </c>
      <c r="H112" s="24"/>
      <c r="I112" s="23">
        <v>105</v>
      </c>
      <c r="J112" s="23">
        <v>105</v>
      </c>
      <c r="K112" s="23"/>
      <c r="L112" s="23"/>
      <c r="M112" s="23">
        <v>105</v>
      </c>
      <c r="N112" s="23"/>
      <c r="O112" s="24"/>
      <c r="P112" s="24" t="s">
        <v>29</v>
      </c>
      <c r="Q112" s="24" t="s">
        <v>30</v>
      </c>
      <c r="R112" s="22"/>
    </row>
    <row r="113" s="1" customFormat="1" ht="48" spans="1:18">
      <c r="A113" s="23">
        <v>108</v>
      </c>
      <c r="B113" s="23" t="s">
        <v>31</v>
      </c>
      <c r="C113" s="23" t="s">
        <v>441</v>
      </c>
      <c r="D113" s="24" t="s">
        <v>442</v>
      </c>
      <c r="E113" s="24" t="s">
        <v>25</v>
      </c>
      <c r="F113" s="24" t="s">
        <v>443</v>
      </c>
      <c r="G113" s="24" t="s">
        <v>444</v>
      </c>
      <c r="H113" s="24" t="s">
        <v>433</v>
      </c>
      <c r="I113" s="23">
        <v>100</v>
      </c>
      <c r="J113" s="23">
        <f>SUM(K113:N113)</f>
        <v>100</v>
      </c>
      <c r="K113" s="23"/>
      <c r="L113" s="23"/>
      <c r="M113" s="23"/>
      <c r="N113" s="23">
        <v>100</v>
      </c>
      <c r="O113" s="24"/>
      <c r="P113" s="24" t="s">
        <v>29</v>
      </c>
      <c r="Q113" s="24" t="s">
        <v>30</v>
      </c>
      <c r="R113" s="22"/>
    </row>
    <row r="114" s="1" customFormat="1" ht="48" spans="1:18">
      <c r="A114" s="23">
        <v>109</v>
      </c>
      <c r="B114" s="23" t="s">
        <v>22</v>
      </c>
      <c r="C114" s="23" t="s">
        <v>445</v>
      </c>
      <c r="D114" s="24" t="s">
        <v>446</v>
      </c>
      <c r="E114" s="24" t="s">
        <v>235</v>
      </c>
      <c r="F114" s="24" t="s">
        <v>447</v>
      </c>
      <c r="G114" s="24" t="s">
        <v>71</v>
      </c>
      <c r="H114" s="24" t="s">
        <v>77</v>
      </c>
      <c r="I114" s="23">
        <v>160</v>
      </c>
      <c r="J114" s="23">
        <v>160</v>
      </c>
      <c r="K114" s="23">
        <v>150</v>
      </c>
      <c r="L114" s="23"/>
      <c r="M114" s="23">
        <v>10</v>
      </c>
      <c r="N114" s="23"/>
      <c r="O114" s="24"/>
      <c r="P114" s="24" t="s">
        <v>29</v>
      </c>
      <c r="Q114" s="24" t="s">
        <v>30</v>
      </c>
      <c r="R114" s="22"/>
    </row>
    <row r="115" s="1" customFormat="1" ht="48" spans="1:18">
      <c r="A115" s="23">
        <v>110</v>
      </c>
      <c r="B115" s="23" t="s">
        <v>448</v>
      </c>
      <c r="C115" s="23" t="s">
        <v>449</v>
      </c>
      <c r="D115" s="24" t="s">
        <v>450</v>
      </c>
      <c r="E115" s="24" t="s">
        <v>451</v>
      </c>
      <c r="F115" s="24" t="s">
        <v>452</v>
      </c>
      <c r="G115" s="24" t="s">
        <v>384</v>
      </c>
      <c r="H115" s="24"/>
      <c r="I115" s="23">
        <v>60.03</v>
      </c>
      <c r="J115" s="23">
        <v>60.03</v>
      </c>
      <c r="K115" s="23"/>
      <c r="L115" s="23"/>
      <c r="M115" s="23">
        <v>60.03</v>
      </c>
      <c r="N115" s="23"/>
      <c r="O115" s="24"/>
      <c r="P115" s="24" t="s">
        <v>29</v>
      </c>
      <c r="Q115" s="24" t="s">
        <v>30</v>
      </c>
      <c r="R115" s="22"/>
    </row>
    <row r="116" s="1" customFormat="1" ht="48" spans="1:18">
      <c r="A116" s="23">
        <v>111</v>
      </c>
      <c r="B116" s="23" t="s">
        <v>453</v>
      </c>
      <c r="C116" s="23" t="s">
        <v>454</v>
      </c>
      <c r="D116" s="24" t="s">
        <v>455</v>
      </c>
      <c r="E116" s="24" t="s">
        <v>451</v>
      </c>
      <c r="F116" s="24" t="s">
        <v>452</v>
      </c>
      <c r="G116" s="24" t="s">
        <v>384</v>
      </c>
      <c r="H116" s="24"/>
      <c r="I116" s="23">
        <v>154.4</v>
      </c>
      <c r="J116" s="23">
        <f>SUM(K116:N116)</f>
        <v>154.4</v>
      </c>
      <c r="K116" s="23"/>
      <c r="L116" s="23"/>
      <c r="M116" s="23"/>
      <c r="N116" s="23">
        <v>154.4</v>
      </c>
      <c r="O116" s="24"/>
      <c r="P116" s="24" t="s">
        <v>29</v>
      </c>
      <c r="Q116" s="24" t="s">
        <v>30</v>
      </c>
      <c r="R116" s="22"/>
    </row>
    <row r="117" s="1" customFormat="1" ht="84" spans="1:18">
      <c r="A117" s="23">
        <v>112</v>
      </c>
      <c r="B117" s="23" t="s">
        <v>456</v>
      </c>
      <c r="C117" s="23" t="s">
        <v>457</v>
      </c>
      <c r="D117" s="24" t="s">
        <v>458</v>
      </c>
      <c r="E117" s="24" t="s">
        <v>451</v>
      </c>
      <c r="F117" s="24" t="s">
        <v>459</v>
      </c>
      <c r="G117" s="24" t="s">
        <v>384</v>
      </c>
      <c r="H117" s="24"/>
      <c r="I117" s="23">
        <v>65</v>
      </c>
      <c r="J117" s="23">
        <f>SUM(K117:N117)</f>
        <v>65</v>
      </c>
      <c r="K117" s="23"/>
      <c r="L117" s="23"/>
      <c r="M117" s="23"/>
      <c r="N117" s="23">
        <v>65</v>
      </c>
      <c r="O117" s="24"/>
      <c r="P117" s="24" t="s">
        <v>29</v>
      </c>
      <c r="Q117" s="24" t="s">
        <v>30</v>
      </c>
      <c r="R117" s="22"/>
    </row>
    <row r="118" s="1" customFormat="1" ht="36" spans="1:18">
      <c r="A118" s="23">
        <v>113</v>
      </c>
      <c r="B118" s="23" t="s">
        <v>456</v>
      </c>
      <c r="C118" s="23" t="s">
        <v>460</v>
      </c>
      <c r="D118" s="24" t="s">
        <v>461</v>
      </c>
      <c r="E118" s="24"/>
      <c r="F118" s="24" t="s">
        <v>452</v>
      </c>
      <c r="G118" s="24" t="s">
        <v>384</v>
      </c>
      <c r="H118" s="24" t="s">
        <v>384</v>
      </c>
      <c r="I118" s="23">
        <f>SUM(J118+O118)</f>
        <v>89</v>
      </c>
      <c r="J118" s="23">
        <f>SUM(K118:N118)</f>
        <v>89</v>
      </c>
      <c r="K118" s="23">
        <v>40</v>
      </c>
      <c r="L118" s="23">
        <v>49</v>
      </c>
      <c r="M118" s="23"/>
      <c r="N118" s="23"/>
      <c r="O118" s="24"/>
      <c r="P118" s="24" t="s">
        <v>29</v>
      </c>
      <c r="Q118" s="24" t="s">
        <v>30</v>
      </c>
      <c r="R118" s="22"/>
    </row>
    <row r="119" s="1" customFormat="1" ht="48" spans="1:18">
      <c r="A119" s="23">
        <v>114</v>
      </c>
      <c r="B119" s="23" t="s">
        <v>462</v>
      </c>
      <c r="C119" s="23" t="s">
        <v>463</v>
      </c>
      <c r="D119" s="24" t="s">
        <v>464</v>
      </c>
      <c r="E119" s="24"/>
      <c r="F119" s="24" t="s">
        <v>465</v>
      </c>
      <c r="G119" s="24" t="s">
        <v>384</v>
      </c>
      <c r="H119" s="24" t="s">
        <v>384</v>
      </c>
      <c r="I119" s="23">
        <f>SUM(J119+O119)</f>
        <v>600</v>
      </c>
      <c r="J119" s="23">
        <f>SUM(K119:N119)</f>
        <v>600</v>
      </c>
      <c r="K119" s="23"/>
      <c r="L119" s="23">
        <v>578.4</v>
      </c>
      <c r="M119" s="23"/>
      <c r="N119" s="23">
        <v>21.6</v>
      </c>
      <c r="O119" s="24"/>
      <c r="P119" s="24" t="s">
        <v>29</v>
      </c>
      <c r="Q119" s="24" t="s">
        <v>30</v>
      </c>
      <c r="R119" s="22"/>
    </row>
    <row r="120" s="1" customFormat="1" ht="24" spans="1:18">
      <c r="A120" s="23">
        <v>115</v>
      </c>
      <c r="B120" s="23" t="s">
        <v>437</v>
      </c>
      <c r="C120" s="23" t="s">
        <v>466</v>
      </c>
      <c r="D120" s="24" t="s">
        <v>467</v>
      </c>
      <c r="E120" s="24" t="s">
        <v>135</v>
      </c>
      <c r="F120" s="24" t="s">
        <v>468</v>
      </c>
      <c r="G120" s="24" t="s">
        <v>433</v>
      </c>
      <c r="H120" s="24"/>
      <c r="I120" s="23">
        <f>SUM(J120,O120)</f>
        <v>90</v>
      </c>
      <c r="J120" s="23">
        <f t="shared" ref="J120:J127" si="21">SUM(K120:N120)</f>
        <v>90</v>
      </c>
      <c r="K120" s="23"/>
      <c r="L120" s="23"/>
      <c r="M120" s="23">
        <v>90</v>
      </c>
      <c r="N120" s="23"/>
      <c r="O120" s="24"/>
      <c r="P120" s="24" t="s">
        <v>29</v>
      </c>
      <c r="Q120" s="24" t="s">
        <v>30</v>
      </c>
      <c r="R120" s="22"/>
    </row>
    <row r="121" s="1" customFormat="1" ht="60" spans="1:18">
      <c r="A121" s="23">
        <v>116</v>
      </c>
      <c r="B121" s="23" t="s">
        <v>31</v>
      </c>
      <c r="C121" s="23" t="s">
        <v>469</v>
      </c>
      <c r="D121" s="24" t="s">
        <v>470</v>
      </c>
      <c r="E121" s="24" t="s">
        <v>471</v>
      </c>
      <c r="F121" s="24" t="s">
        <v>472</v>
      </c>
      <c r="G121" s="24" t="s">
        <v>473</v>
      </c>
      <c r="H121" s="24"/>
      <c r="I121" s="23">
        <f>SUM(J121,O121)</f>
        <v>301.4</v>
      </c>
      <c r="J121" s="23">
        <f t="shared" si="21"/>
        <v>301.4</v>
      </c>
      <c r="K121" s="23"/>
      <c r="L121" s="23"/>
      <c r="M121" s="23">
        <v>1.4</v>
      </c>
      <c r="N121" s="23">
        <v>300</v>
      </c>
      <c r="O121" s="24"/>
      <c r="P121" s="24" t="s">
        <v>29</v>
      </c>
      <c r="Q121" s="24" t="s">
        <v>30</v>
      </c>
      <c r="R121" s="22"/>
    </row>
    <row r="122" ht="120" spans="1:18">
      <c r="A122" s="23">
        <v>117</v>
      </c>
      <c r="B122" s="23" t="s">
        <v>31</v>
      </c>
      <c r="C122" s="23" t="s">
        <v>474</v>
      </c>
      <c r="D122" s="24" t="s">
        <v>475</v>
      </c>
      <c r="E122" s="24" t="s">
        <v>141</v>
      </c>
      <c r="F122" s="24" t="s">
        <v>476</v>
      </c>
      <c r="G122" s="24" t="s">
        <v>477</v>
      </c>
      <c r="H122" s="24" t="s">
        <v>478</v>
      </c>
      <c r="I122" s="23">
        <f t="shared" ref="I120:I127" si="22">SUM(J122+O122)</f>
        <v>288.6</v>
      </c>
      <c r="J122" s="23">
        <f t="shared" si="21"/>
        <v>288.6</v>
      </c>
      <c r="K122" s="23"/>
      <c r="L122" s="23">
        <v>180.09</v>
      </c>
      <c r="M122" s="23">
        <v>108.51</v>
      </c>
      <c r="N122" s="23"/>
      <c r="O122" s="24"/>
      <c r="P122" s="24" t="s">
        <v>29</v>
      </c>
      <c r="Q122" s="24" t="s">
        <v>30</v>
      </c>
      <c r="R122" s="24"/>
    </row>
    <row r="123" ht="36" spans="1:18">
      <c r="A123" s="23">
        <v>118</v>
      </c>
      <c r="B123" s="23" t="s">
        <v>22</v>
      </c>
      <c r="C123" s="23" t="s">
        <v>479</v>
      </c>
      <c r="D123" s="24" t="s">
        <v>480</v>
      </c>
      <c r="E123" s="24" t="s">
        <v>141</v>
      </c>
      <c r="F123" s="24" t="s">
        <v>481</v>
      </c>
      <c r="G123" s="24" t="s">
        <v>35</v>
      </c>
      <c r="H123" s="24" t="s">
        <v>44</v>
      </c>
      <c r="I123" s="23">
        <f t="shared" si="22"/>
        <v>95.01</v>
      </c>
      <c r="J123" s="23">
        <f t="shared" si="21"/>
        <v>95.01</v>
      </c>
      <c r="K123" s="23"/>
      <c r="L123" s="23"/>
      <c r="M123" s="23">
        <v>95.01</v>
      </c>
      <c r="N123" s="23"/>
      <c r="O123" s="24"/>
      <c r="P123" s="24" t="s">
        <v>29</v>
      </c>
      <c r="Q123" s="24" t="s">
        <v>30</v>
      </c>
      <c r="R123" s="24"/>
    </row>
    <row r="124" ht="36" spans="1:18">
      <c r="A124" s="23">
        <v>119</v>
      </c>
      <c r="B124" s="23" t="s">
        <v>22</v>
      </c>
      <c r="C124" s="23" t="s">
        <v>482</v>
      </c>
      <c r="D124" s="24" t="s">
        <v>483</v>
      </c>
      <c r="E124" s="24" t="s">
        <v>141</v>
      </c>
      <c r="F124" s="24" t="s">
        <v>484</v>
      </c>
      <c r="G124" s="24" t="s">
        <v>165</v>
      </c>
      <c r="H124" s="24" t="s">
        <v>177</v>
      </c>
      <c r="I124" s="23">
        <f t="shared" si="22"/>
        <v>62.47</v>
      </c>
      <c r="J124" s="23">
        <f t="shared" si="21"/>
        <v>62.47</v>
      </c>
      <c r="K124" s="23"/>
      <c r="L124" s="23"/>
      <c r="M124" s="23">
        <v>62.47</v>
      </c>
      <c r="N124" s="23"/>
      <c r="O124" s="24"/>
      <c r="P124" s="24" t="s">
        <v>29</v>
      </c>
      <c r="Q124" s="24" t="s">
        <v>30</v>
      </c>
      <c r="R124" s="24"/>
    </row>
    <row r="125" ht="36" spans="1:18">
      <c r="A125" s="23">
        <v>120</v>
      </c>
      <c r="B125" s="23" t="s">
        <v>22</v>
      </c>
      <c r="C125" s="23" t="s">
        <v>485</v>
      </c>
      <c r="D125" s="24" t="s">
        <v>486</v>
      </c>
      <c r="E125" s="24" t="s">
        <v>141</v>
      </c>
      <c r="F125" s="24" t="s">
        <v>487</v>
      </c>
      <c r="G125" s="24" t="s">
        <v>48</v>
      </c>
      <c r="H125" s="24" t="s">
        <v>488</v>
      </c>
      <c r="I125" s="23">
        <f t="shared" si="22"/>
        <v>37.55</v>
      </c>
      <c r="J125" s="23">
        <f t="shared" si="21"/>
        <v>37.55</v>
      </c>
      <c r="K125" s="23"/>
      <c r="L125" s="23"/>
      <c r="M125" s="23">
        <v>37.55</v>
      </c>
      <c r="N125" s="23"/>
      <c r="O125" s="24"/>
      <c r="P125" s="24" t="s">
        <v>29</v>
      </c>
      <c r="Q125" s="24" t="s">
        <v>30</v>
      </c>
      <c r="R125" s="24"/>
    </row>
    <row r="126" ht="36" spans="1:18">
      <c r="A126" s="23">
        <v>121</v>
      </c>
      <c r="B126" s="23" t="s">
        <v>456</v>
      </c>
      <c r="C126" s="23" t="s">
        <v>489</v>
      </c>
      <c r="D126" s="24" t="s">
        <v>450</v>
      </c>
      <c r="E126" s="24" t="s">
        <v>141</v>
      </c>
      <c r="F126" s="24" t="s">
        <v>452</v>
      </c>
      <c r="G126" s="24" t="s">
        <v>490</v>
      </c>
      <c r="H126" s="24"/>
      <c r="I126" s="23">
        <f t="shared" si="22"/>
        <v>1.97</v>
      </c>
      <c r="J126" s="23">
        <f t="shared" si="21"/>
        <v>1.97</v>
      </c>
      <c r="K126" s="23"/>
      <c r="L126" s="23"/>
      <c r="M126" s="23">
        <v>1.97</v>
      </c>
      <c r="N126" s="23"/>
      <c r="O126" s="24"/>
      <c r="P126" s="24" t="s">
        <v>29</v>
      </c>
      <c r="Q126" s="24" t="s">
        <v>30</v>
      </c>
      <c r="R126" s="24"/>
    </row>
    <row r="127" ht="84" spans="1:18">
      <c r="A127" s="23">
        <v>122</v>
      </c>
      <c r="B127" s="23" t="s">
        <v>491</v>
      </c>
      <c r="C127" s="23" t="s">
        <v>492</v>
      </c>
      <c r="D127" s="24" t="s">
        <v>493</v>
      </c>
      <c r="E127" s="24" t="s">
        <v>494</v>
      </c>
      <c r="F127" s="24" t="s">
        <v>495</v>
      </c>
      <c r="G127" s="24" t="s">
        <v>283</v>
      </c>
      <c r="H127" s="24" t="s">
        <v>496</v>
      </c>
      <c r="I127" s="23">
        <f t="shared" si="22"/>
        <v>127</v>
      </c>
      <c r="J127" s="23">
        <f t="shared" si="21"/>
        <v>127</v>
      </c>
      <c r="K127" s="23"/>
      <c r="L127" s="23">
        <v>127</v>
      </c>
      <c r="M127" s="23"/>
      <c r="N127" s="23"/>
      <c r="O127" s="24"/>
      <c r="P127" s="24" t="s">
        <v>29</v>
      </c>
      <c r="Q127" s="24" t="s">
        <v>30</v>
      </c>
      <c r="R127" s="24"/>
    </row>
  </sheetData>
  <autoFilter xmlns:etc="http://www.wps.cn/officeDocument/2017/etCustomData" ref="A5:O127" etc:filterBottomFollowUsedRange="0">
    <extLst/>
  </autoFilter>
  <mergeCells count="15">
    <mergeCell ref="A1:O1"/>
    <mergeCell ref="I2:O2"/>
    <mergeCell ref="J3:N3"/>
    <mergeCell ref="A2:A4"/>
    <mergeCell ref="B2:B4"/>
    <mergeCell ref="C2:C4"/>
    <mergeCell ref="D2:D4"/>
    <mergeCell ref="E2:E4"/>
    <mergeCell ref="F2:F4"/>
    <mergeCell ref="I3:I4"/>
    <mergeCell ref="O3:O4"/>
    <mergeCell ref="P2:P4"/>
    <mergeCell ref="Q2:Q4"/>
    <mergeCell ref="R2:R4"/>
    <mergeCell ref="G2:H3"/>
  </mergeCells>
  <pageMargins left="0.354166666666667" right="0.511805555555556" top="1" bottom="0.708333333333333" header="0.5" footer="0.5"/>
  <pageSetup paperSize="9" scale="73" fitToHeight="0" orientation="landscape" horizontalDpi="600"/>
  <headerFooter/>
  <ignoredErrors>
    <ignoredError sqref="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烟雨平湖</cp:lastModifiedBy>
  <dcterms:created xsi:type="dcterms:W3CDTF">2020-03-24T08:27:00Z</dcterms:created>
  <cp:lastPrinted>2020-05-15T06:36:00Z</cp:lastPrinted>
  <dcterms:modified xsi:type="dcterms:W3CDTF">2025-12-25T06:29:40Z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DE6BDB78503D48D9B5AF9E7CAA2A07C2_13</vt:lpwstr>
  </property>
  <property fmtid="{D5CDD505-2E9C-101B-9397-08002B2CF9AE}" pid="4" name="CalculationRule">
    <vt:i4>0</vt:i4>
  </property>
</Properties>
</file>